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24912" windowHeight="12300" activeTab="4"/>
  </bookViews>
  <sheets>
    <sheet name="Min" sheetId="1" r:id="rId1"/>
    <sheet name="Opt" sheetId="4" r:id="rId2"/>
    <sheet name="Max" sheetId="5" r:id="rId3"/>
    <sheet name="Mim Opt Max Combo" sheetId="6" r:id="rId4"/>
    <sheet name="Range Graph" sheetId="2" r:id="rId5"/>
    <sheet name="Sheet3" sheetId="3" r:id="rId6"/>
  </sheets>
  <definedNames>
    <definedName name="_xlnm.Print_Area" localSheetId="4">'Range Graph'!$M$50:$AF$95,'Range Graph'!$M$101:$AG$147,'Range Graph'!$BA$50:$BS$96,'Range Graph'!$BA$101:$BS$145</definedName>
  </definedNames>
  <calcPr calcId="125725"/>
</workbook>
</file>

<file path=xl/calcChain.xml><?xml version="1.0" encoding="utf-8"?>
<calcChain xmlns="http://schemas.openxmlformats.org/spreadsheetml/2006/main">
  <c r="A14" i="2"/>
  <c r="A13"/>
  <c r="A12"/>
  <c r="A11"/>
  <c r="A10"/>
  <c r="A9"/>
  <c r="A8"/>
  <c r="A7"/>
  <c r="G44"/>
  <c r="H52"/>
  <c r="G52"/>
  <c r="H51"/>
  <c r="G51"/>
  <c r="H50"/>
  <c r="G50"/>
  <c r="H49"/>
  <c r="G49"/>
  <c r="H48"/>
  <c r="G48"/>
  <c r="H47"/>
  <c r="G47"/>
  <c r="H46"/>
  <c r="G46"/>
  <c r="H45"/>
  <c r="G45"/>
  <c r="H44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28"/>
  <c r="G28"/>
  <c r="H27"/>
  <c r="G27"/>
  <c r="H26"/>
  <c r="G26"/>
  <c r="H25"/>
  <c r="G25"/>
  <c r="H24"/>
  <c r="G24"/>
  <c r="H23"/>
  <c r="G23"/>
  <c r="H22"/>
  <c r="G22"/>
  <c r="H21"/>
  <c r="G21"/>
  <c r="H20"/>
  <c r="G20"/>
</calcChain>
</file>

<file path=xl/sharedStrings.xml><?xml version="1.0" encoding="utf-8"?>
<sst xmlns="http://schemas.openxmlformats.org/spreadsheetml/2006/main" count="125" uniqueCount="42">
  <si>
    <t>216 cfs</t>
  </si>
  <si>
    <t>291-305 cfs</t>
  </si>
  <si>
    <t>575-616 cfs</t>
  </si>
  <si>
    <t>634-648 cfs</t>
  </si>
  <si>
    <t>783-798 cfs</t>
  </si>
  <si>
    <t>860-888 cfs</t>
  </si>
  <si>
    <t>907-945 cfs</t>
  </si>
  <si>
    <t>989-994 cfs</t>
  </si>
  <si>
    <t>1044-1416 cfs</t>
  </si>
  <si>
    <t>Average
Value</t>
  </si>
  <si>
    <t>Minimum
Value</t>
  </si>
  <si>
    <t>Maximum
Value</t>
  </si>
  <si>
    <t>Trip Flow Range</t>
  </si>
  <si>
    <t>Estimated Optimum Flow</t>
  </si>
  <si>
    <t>Average
Minimum</t>
  </si>
  <si>
    <t>Average Optimum</t>
  </si>
  <si>
    <t>Average Maximum</t>
  </si>
  <si>
    <t>Estimated Minimum , Optimal, and Maximum Acceptable Flow</t>
  </si>
  <si>
    <t>Estimated Maximum Acceptable Flow</t>
  </si>
  <si>
    <t>Estimated Minimum Acceptable Flow</t>
  </si>
  <si>
    <t>add min and maxes for each day as box and whisker plot</t>
  </si>
  <si>
    <t>separate boxes for each day - not connected</t>
  </si>
  <si>
    <t>216 cfs (n=1)</t>
  </si>
  <si>
    <t>291-305 cfs (n=9)</t>
  </si>
  <si>
    <t>575-616 cfs (n=7)</t>
  </si>
  <si>
    <t>634-648 cfs (n=7)</t>
  </si>
  <si>
    <t>783-798 cfs (n=2)</t>
  </si>
  <si>
    <t>860-888 cfs (n=9)</t>
  </si>
  <si>
    <t>907-945 cfs (n=15)</t>
  </si>
  <si>
    <t>989-994 cfs (n=2)</t>
  </si>
  <si>
    <t>1044-1416 cfs (n=6)</t>
  </si>
  <si>
    <t>Average Minimum Acceptable Flow</t>
  </si>
  <si>
    <t>Average Optimum Acceptable Flow</t>
  </si>
  <si>
    <t>Average Maximum Acceptable Flow</t>
  </si>
  <si>
    <t>n values</t>
  </si>
  <si>
    <t>n=1</t>
  </si>
  <si>
    <t>n=9</t>
  </si>
  <si>
    <t>n=7</t>
  </si>
  <si>
    <t>n=2</t>
  </si>
  <si>
    <t>n=15</t>
  </si>
  <si>
    <t>n=6</t>
  </si>
  <si>
    <t>Average Flow Range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</si>
</sst>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Average, Minimum, and Maximum Values</a:t>
            </a:r>
          </a:p>
          <a:p>
            <a:pPr>
              <a:defRPr/>
            </a:pPr>
            <a:r>
              <a:rPr lang="en-US" baseline="0"/>
              <a:t> Estimated Minimum Acceptable Flow</a:t>
            </a:r>
            <a:endParaRPr lang="en-US"/>
          </a:p>
        </c:rich>
      </c:tx>
      <c:layout>
        <c:manualLayout>
          <c:xMode val="edge"/>
          <c:yMode val="edge"/>
          <c:x val="9.7201744997219605E-2"/>
          <c:y val="4.7430830039525737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title>
    <c:plotArea>
      <c:layout>
        <c:manualLayout>
          <c:layoutTarget val="inner"/>
          <c:xMode val="edge"/>
          <c:yMode val="edge"/>
          <c:x val="8.7479241663484239E-2"/>
          <c:y val="2.1260464971522827E-2"/>
          <c:w val="0.834005539595575"/>
          <c:h val="0.80737218124414256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Min!$B$5:$B$13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Min!$D$5:$D$14</c:f>
              <c:numCache>
                <c:formatCode>General</c:formatCode>
                <c:ptCount val="10"/>
                <c:pt idx="0">
                  <c:v>600</c:v>
                </c:pt>
                <c:pt idx="1">
                  <c:v>616</c:v>
                </c:pt>
                <c:pt idx="2">
                  <c:v>553</c:v>
                </c:pt>
                <c:pt idx="3">
                  <c:v>590</c:v>
                </c:pt>
                <c:pt idx="4">
                  <c:v>590</c:v>
                </c:pt>
                <c:pt idx="5">
                  <c:v>775</c:v>
                </c:pt>
                <c:pt idx="6">
                  <c:v>735</c:v>
                </c:pt>
                <c:pt idx="7">
                  <c:v>990</c:v>
                </c:pt>
                <c:pt idx="8">
                  <c:v>1100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Min!$B$5:$B$13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Min!$E$5:$E$13</c:f>
              <c:numCache>
                <c:formatCode>General</c:formatCode>
                <c:ptCount val="9"/>
                <c:pt idx="0">
                  <c:v>600</c:v>
                </c:pt>
                <c:pt idx="1">
                  <c:v>450</c:v>
                </c:pt>
                <c:pt idx="2">
                  <c:v>350</c:v>
                </c:pt>
                <c:pt idx="3">
                  <c:v>400</c:v>
                </c:pt>
                <c:pt idx="4">
                  <c:v>580</c:v>
                </c:pt>
                <c:pt idx="5">
                  <c:v>560</c:v>
                </c:pt>
                <c:pt idx="6">
                  <c:v>500</c:v>
                </c:pt>
                <c:pt idx="7">
                  <c:v>990</c:v>
                </c:pt>
                <c:pt idx="8">
                  <c:v>700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Min!$B$5:$B$13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Min!$F$5:$F$13</c:f>
              <c:numCache>
                <c:formatCode>General</c:formatCode>
                <c:ptCount val="9"/>
                <c:pt idx="0">
                  <c:v>600</c:v>
                </c:pt>
                <c:pt idx="1">
                  <c:v>800</c:v>
                </c:pt>
                <c:pt idx="2">
                  <c:v>750</c:v>
                </c:pt>
                <c:pt idx="3">
                  <c:v>650</c:v>
                </c:pt>
                <c:pt idx="4">
                  <c:v>600</c:v>
                </c:pt>
                <c:pt idx="5">
                  <c:v>865</c:v>
                </c:pt>
                <c:pt idx="6">
                  <c:v>926</c:v>
                </c:pt>
                <c:pt idx="7">
                  <c:v>990</c:v>
                </c:pt>
                <c:pt idx="8">
                  <c:v>1616</c:v>
                </c:pt>
              </c:numCache>
            </c:numRef>
          </c:val>
        </c:ser>
        <c:marker val="1"/>
        <c:axId val="136440448"/>
        <c:axId val="137058560"/>
      </c:lineChart>
      <c:catAx>
        <c:axId val="136440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Trip flow Range</a:t>
                </a:r>
              </a:p>
            </c:rich>
          </c:tx>
        </c:title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7058560"/>
        <c:crosses val="autoZero"/>
        <c:auto val="1"/>
        <c:lblAlgn val="ctr"/>
        <c:lblOffset val="100"/>
      </c:catAx>
      <c:valAx>
        <c:axId val="137058560"/>
        <c:scaling>
          <c:orientation val="minMax"/>
          <c:max val="1700"/>
          <c:min val="3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Day</a:t>
                </a:r>
                <a:r>
                  <a:rPr lang="en-US" baseline="0"/>
                  <a:t> 1 Put-in Flow - Ellicott Bridge</a:t>
                </a:r>
                <a:endParaRPr lang="en-US"/>
              </a:p>
            </c:rich>
          </c:tx>
        </c:title>
        <c:numFmt formatCode="General" sourceLinked="1"/>
        <c:tickLblPos val="nextTo"/>
        <c:crossAx val="136440448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78923351635191752"/>
          <c:y val="0.66491107583884079"/>
          <c:w val="7.1301513382370119E-2"/>
          <c:h val="9.2851930094104085E-2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Average, Minimum, and Maximum Values</a:t>
            </a:r>
          </a:p>
          <a:p>
            <a:pPr>
              <a:defRPr/>
            </a:pPr>
            <a:r>
              <a:rPr lang="en-US" baseline="0"/>
              <a:t> Estimated Optimum Flow</a:t>
            </a:r>
            <a:endParaRPr lang="en-US"/>
          </a:p>
        </c:rich>
      </c:tx>
      <c:layout>
        <c:manualLayout>
          <c:xMode val="edge"/>
          <c:yMode val="edge"/>
          <c:x val="9.7201744997219605E-2"/>
          <c:y val="4.7430830039525772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title>
    <c:plotArea>
      <c:layout>
        <c:manualLayout>
          <c:layoutTarget val="inner"/>
          <c:xMode val="edge"/>
          <c:yMode val="edge"/>
          <c:x val="8.7479241663484239E-2"/>
          <c:y val="2.1260464971522827E-2"/>
          <c:w val="0.83400553959557544"/>
          <c:h val="0.80737218124414256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Opt!$B$5:$B$13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Opt!$D$5:$D$14</c:f>
              <c:numCache>
                <c:formatCode>General</c:formatCode>
                <c:ptCount val="10"/>
                <c:pt idx="0">
                  <c:v>1000</c:v>
                </c:pt>
                <c:pt idx="1">
                  <c:v>923</c:v>
                </c:pt>
                <c:pt idx="2">
                  <c:v>811</c:v>
                </c:pt>
                <c:pt idx="3">
                  <c:v>871</c:v>
                </c:pt>
                <c:pt idx="4">
                  <c:v>740</c:v>
                </c:pt>
                <c:pt idx="5">
                  <c:v>854</c:v>
                </c:pt>
                <c:pt idx="6">
                  <c:v>923</c:v>
                </c:pt>
                <c:pt idx="7">
                  <c:v>895</c:v>
                </c:pt>
                <c:pt idx="8">
                  <c:v>1211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Opt!$B$5:$B$13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Opt!$E$5:$E$13</c:f>
              <c:numCache>
                <c:formatCode>General</c:formatCode>
                <c:ptCount val="9"/>
                <c:pt idx="0">
                  <c:v>1000</c:v>
                </c:pt>
                <c:pt idx="1">
                  <c:v>800</c:v>
                </c:pt>
                <c:pt idx="2">
                  <c:v>700</c:v>
                </c:pt>
                <c:pt idx="3">
                  <c:v>700</c:v>
                </c:pt>
                <c:pt idx="4">
                  <c:v>680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950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Opt!$B$5:$B$13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Opt!$F$5:$F$13</c:f>
              <c:numCache>
                <c:formatCode>General</c:formatCode>
                <c:ptCount val="9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800</c:v>
                </c:pt>
                <c:pt idx="5">
                  <c:v>865</c:v>
                </c:pt>
                <c:pt idx="6">
                  <c:v>1026</c:v>
                </c:pt>
                <c:pt idx="7">
                  <c:v>990</c:v>
                </c:pt>
                <c:pt idx="8">
                  <c:v>1616</c:v>
                </c:pt>
              </c:numCache>
            </c:numRef>
          </c:val>
        </c:ser>
        <c:marker val="1"/>
        <c:axId val="156493312"/>
        <c:axId val="156495232"/>
      </c:lineChart>
      <c:catAx>
        <c:axId val="156493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Trip flow Range</a:t>
                </a:r>
              </a:p>
            </c:rich>
          </c:tx>
        </c:title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6495232"/>
        <c:crosses val="autoZero"/>
        <c:auto val="1"/>
        <c:lblAlgn val="ctr"/>
        <c:lblOffset val="100"/>
      </c:catAx>
      <c:valAx>
        <c:axId val="156495232"/>
        <c:scaling>
          <c:orientation val="minMax"/>
          <c:max val="1700"/>
          <c:min val="3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Day</a:t>
                </a:r>
                <a:r>
                  <a:rPr lang="en-US" baseline="0"/>
                  <a:t> 1 Put-in Flow - Ellicott Bridge</a:t>
                </a:r>
                <a:endParaRPr lang="en-US"/>
              </a:p>
            </c:rich>
          </c:tx>
        </c:title>
        <c:numFmt formatCode="General" sourceLinked="1"/>
        <c:tickLblPos val="nextTo"/>
        <c:crossAx val="156493312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78923351635191752"/>
          <c:y val="0.66491107583884101"/>
          <c:w val="7.1301513382370119E-2"/>
          <c:h val="9.2851930094104085E-2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Average, Minimum, and Maximum Values</a:t>
            </a:r>
          </a:p>
          <a:p>
            <a:pPr>
              <a:defRPr/>
            </a:pPr>
            <a:r>
              <a:rPr lang="en-US" baseline="0"/>
              <a:t> Estimated Maximum Acceptable Flow</a:t>
            </a:r>
            <a:endParaRPr lang="en-US"/>
          </a:p>
        </c:rich>
      </c:tx>
      <c:layout>
        <c:manualLayout>
          <c:xMode val="edge"/>
          <c:yMode val="edge"/>
          <c:x val="0.10922458726150525"/>
          <c:y val="2.8603330873756338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title>
    <c:plotArea>
      <c:layout>
        <c:manualLayout>
          <c:layoutTarget val="inner"/>
          <c:xMode val="edge"/>
          <c:yMode val="edge"/>
          <c:x val="8.7479241663484239E-2"/>
          <c:y val="2.1260464971522827E-2"/>
          <c:w val="0.83400553959557588"/>
          <c:h val="0.80737218124414256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Max!$B$5:$B$13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Max!$D$5:$D$14</c:f>
              <c:numCache>
                <c:formatCode>General</c:formatCode>
                <c:ptCount val="10"/>
                <c:pt idx="0">
                  <c:v>1500</c:v>
                </c:pt>
                <c:pt idx="1">
                  <c:v>1224</c:v>
                </c:pt>
                <c:pt idx="2">
                  <c:v>1248</c:v>
                </c:pt>
                <c:pt idx="3">
                  <c:v>1438</c:v>
                </c:pt>
                <c:pt idx="4">
                  <c:v>983</c:v>
                </c:pt>
                <c:pt idx="5">
                  <c:v>1364</c:v>
                </c:pt>
                <c:pt idx="6">
                  <c:v>1223</c:v>
                </c:pt>
                <c:pt idx="7">
                  <c:v>1345</c:v>
                </c:pt>
                <c:pt idx="8">
                  <c:v>1721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Max!$B$5:$B$13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Max!$E$5:$E$13</c:f>
              <c:numCache>
                <c:formatCode>General</c:formatCode>
                <c:ptCount val="9"/>
                <c:pt idx="0">
                  <c:v>1500</c:v>
                </c:pt>
                <c:pt idx="1">
                  <c:v>705</c:v>
                </c:pt>
                <c:pt idx="2">
                  <c:v>925</c:v>
                </c:pt>
                <c:pt idx="3">
                  <c:v>1140</c:v>
                </c:pt>
                <c:pt idx="4">
                  <c:v>983</c:v>
                </c:pt>
                <c:pt idx="5">
                  <c:v>860</c:v>
                </c:pt>
                <c:pt idx="6">
                  <c:v>807</c:v>
                </c:pt>
                <c:pt idx="7">
                  <c:v>1300</c:v>
                </c:pt>
                <c:pt idx="8">
                  <c:v>1200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Max!$B$5:$B$13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Max!$F$5:$F$13</c:f>
              <c:numCache>
                <c:formatCode>General</c:formatCode>
                <c:ptCount val="9"/>
                <c:pt idx="0">
                  <c:v>1500</c:v>
                </c:pt>
                <c:pt idx="1">
                  <c:v>2000</c:v>
                </c:pt>
                <c:pt idx="2">
                  <c:v>1500</c:v>
                </c:pt>
                <c:pt idx="3">
                  <c:v>1750</c:v>
                </c:pt>
                <c:pt idx="4">
                  <c:v>983</c:v>
                </c:pt>
                <c:pt idx="5">
                  <c:v>2000</c:v>
                </c:pt>
                <c:pt idx="6">
                  <c:v>1721</c:v>
                </c:pt>
                <c:pt idx="7">
                  <c:v>1389</c:v>
                </c:pt>
                <c:pt idx="8">
                  <c:v>2290</c:v>
                </c:pt>
              </c:numCache>
            </c:numRef>
          </c:val>
        </c:ser>
        <c:marker val="1"/>
        <c:axId val="153425792"/>
        <c:axId val="153534464"/>
      </c:lineChart>
      <c:catAx>
        <c:axId val="15342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Trip flow Range</a:t>
                </a:r>
              </a:p>
            </c:rich>
          </c:tx>
        </c:title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3534464"/>
        <c:crosses val="autoZero"/>
        <c:auto val="1"/>
        <c:lblAlgn val="ctr"/>
        <c:lblOffset val="100"/>
      </c:catAx>
      <c:valAx>
        <c:axId val="153534464"/>
        <c:scaling>
          <c:orientation val="minMax"/>
          <c:max val="2300"/>
          <c:min val="6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Day</a:t>
                </a:r>
                <a:r>
                  <a:rPr lang="en-US" baseline="0"/>
                  <a:t> 1 Put-in Flow - Ellicott Bridge</a:t>
                </a:r>
                <a:endParaRPr lang="en-US"/>
              </a:p>
            </c:rich>
          </c:tx>
        </c:title>
        <c:numFmt formatCode="General" sourceLinked="1"/>
        <c:tickLblPos val="nextTo"/>
        <c:crossAx val="153425792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78923351635191752"/>
          <c:y val="0.66491107583884124"/>
          <c:w val="7.1301513382370119E-2"/>
          <c:h val="9.2851930094104085E-2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/>
            </a:pPr>
            <a:r>
              <a:rPr lang="en-US" baseline="0"/>
              <a:t> Estimated Average Value</a:t>
            </a:r>
          </a:p>
          <a:p>
            <a:pPr algn="l">
              <a:defRPr/>
            </a:pPr>
            <a:r>
              <a:rPr lang="en-US" baseline="0"/>
              <a:t> Minimum Acceptable , Optimum, and Maximum Acceptable Flow</a:t>
            </a:r>
            <a:endParaRPr lang="en-US"/>
          </a:p>
        </c:rich>
      </c:tx>
      <c:layout>
        <c:manualLayout>
          <c:xMode val="edge"/>
          <c:yMode val="edge"/>
          <c:x val="9.5999460770791148E-2"/>
          <c:y val="4.7430887570375897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title>
    <c:plotArea>
      <c:layout>
        <c:manualLayout>
          <c:layoutTarget val="inner"/>
          <c:xMode val="edge"/>
          <c:yMode val="edge"/>
          <c:x val="8.7479241663484239E-2"/>
          <c:y val="2.1260464971522827E-2"/>
          <c:w val="0.83400553959557588"/>
          <c:h val="0.80737218124414256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'Mim Opt Max Combo'!$B$6:$B$14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'Mim Opt Max Combo'!$D$6:$D$15</c:f>
              <c:numCache>
                <c:formatCode>General</c:formatCode>
                <c:ptCount val="10"/>
                <c:pt idx="0">
                  <c:v>600</c:v>
                </c:pt>
                <c:pt idx="1">
                  <c:v>616</c:v>
                </c:pt>
                <c:pt idx="2">
                  <c:v>553</c:v>
                </c:pt>
                <c:pt idx="3">
                  <c:v>590</c:v>
                </c:pt>
                <c:pt idx="4">
                  <c:v>590</c:v>
                </c:pt>
                <c:pt idx="5">
                  <c:v>775</c:v>
                </c:pt>
                <c:pt idx="6">
                  <c:v>735</c:v>
                </c:pt>
                <c:pt idx="7">
                  <c:v>990</c:v>
                </c:pt>
                <c:pt idx="8">
                  <c:v>1100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'Mim Opt Max Combo'!$B$6:$B$14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'Mim Opt Max Combo'!$E$6:$E$14</c:f>
              <c:numCache>
                <c:formatCode>General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811</c:v>
                </c:pt>
                <c:pt idx="3">
                  <c:v>871</c:v>
                </c:pt>
                <c:pt idx="4">
                  <c:v>740</c:v>
                </c:pt>
                <c:pt idx="5">
                  <c:v>854</c:v>
                </c:pt>
                <c:pt idx="6">
                  <c:v>923</c:v>
                </c:pt>
                <c:pt idx="7">
                  <c:v>895</c:v>
                </c:pt>
                <c:pt idx="8">
                  <c:v>1211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'Mim Opt Max Combo'!$B$6:$B$14</c:f>
              <c:strCache>
                <c:ptCount val="9"/>
                <c:pt idx="0">
                  <c:v>216 cfs</c:v>
                </c:pt>
                <c:pt idx="1">
                  <c:v>291-305 cfs</c:v>
                </c:pt>
                <c:pt idx="2">
                  <c:v>575-616 cfs</c:v>
                </c:pt>
                <c:pt idx="3">
                  <c:v>634-648 cfs</c:v>
                </c:pt>
                <c:pt idx="4">
                  <c:v>783-798 cfs</c:v>
                </c:pt>
                <c:pt idx="5">
                  <c:v>860-888 cfs</c:v>
                </c:pt>
                <c:pt idx="6">
                  <c:v>907-945 cfs</c:v>
                </c:pt>
                <c:pt idx="7">
                  <c:v>989-994 cfs</c:v>
                </c:pt>
                <c:pt idx="8">
                  <c:v>1044-1416 cfs</c:v>
                </c:pt>
              </c:strCache>
            </c:strRef>
          </c:cat>
          <c:val>
            <c:numRef>
              <c:f>'Mim Opt Max Combo'!$F$6:$F$14</c:f>
              <c:numCache>
                <c:formatCode>General</c:formatCode>
                <c:ptCount val="9"/>
                <c:pt idx="0">
                  <c:v>1500</c:v>
                </c:pt>
                <c:pt idx="1">
                  <c:v>1224</c:v>
                </c:pt>
                <c:pt idx="2">
                  <c:v>1248</c:v>
                </c:pt>
                <c:pt idx="3">
                  <c:v>1478</c:v>
                </c:pt>
                <c:pt idx="4">
                  <c:v>983</c:v>
                </c:pt>
                <c:pt idx="5">
                  <c:v>1364</c:v>
                </c:pt>
                <c:pt idx="6">
                  <c:v>1223</c:v>
                </c:pt>
                <c:pt idx="7">
                  <c:v>1345</c:v>
                </c:pt>
                <c:pt idx="8">
                  <c:v>1721</c:v>
                </c:pt>
              </c:numCache>
            </c:numRef>
          </c:val>
        </c:ser>
        <c:marker val="1"/>
        <c:axId val="153601920"/>
        <c:axId val="154931200"/>
      </c:lineChart>
      <c:catAx>
        <c:axId val="153601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Trip flow Range</a:t>
                </a:r>
              </a:p>
            </c:rich>
          </c:tx>
        </c:title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4931200"/>
        <c:crosses val="autoZero"/>
        <c:auto val="1"/>
        <c:lblAlgn val="ctr"/>
        <c:lblOffset val="100"/>
      </c:catAx>
      <c:valAx>
        <c:axId val="154931200"/>
        <c:scaling>
          <c:orientation val="minMax"/>
          <c:max val="1800"/>
          <c:min val="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Day</a:t>
                </a:r>
                <a:r>
                  <a:rPr lang="en-US" baseline="0"/>
                  <a:t> 1 Put-in Flow - Ellicott Bridge</a:t>
                </a:r>
                <a:endParaRPr lang="en-US"/>
              </a:p>
            </c:rich>
          </c:tx>
        </c:title>
        <c:numFmt formatCode="General" sourceLinked="1"/>
        <c:tickLblPos val="nextTo"/>
        <c:crossAx val="153601920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78923351635191752"/>
          <c:y val="0.66491107583884124"/>
          <c:w val="7.1301513382370119E-2"/>
          <c:h val="9.2851930094104085E-2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 sz="2000"/>
            </a:pPr>
            <a:r>
              <a:rPr lang="en-US" sz="2000" baseline="0"/>
              <a:t>  Minimum Acceptable, Optimum, and Maximum Acceptable Flow</a:t>
            </a:r>
            <a:endParaRPr lang="en-US" sz="2000"/>
          </a:p>
        </c:rich>
      </c:tx>
      <c:layout>
        <c:manualLayout>
          <c:xMode val="edge"/>
          <c:yMode val="edge"/>
          <c:x val="0.160403132819046"/>
          <c:y val="3.9025783541763177E-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30691587266781"/>
          <c:y val="9.8302847428947321E-2"/>
          <c:w val="0.81717786394347824"/>
          <c:h val="0.7739834081507494"/>
        </c:manualLayout>
      </c:layout>
      <c:scatterChart>
        <c:scatterStyle val="lineMarker"/>
        <c:ser>
          <c:idx val="0"/>
          <c:order val="0"/>
          <c:tx>
            <c:strRef>
              <c:f>'Range Graph'!$D$5</c:f>
              <c:strCache>
                <c:ptCount val="1"/>
                <c:pt idx="0">
                  <c:v>Average Minimum Acceptable Flow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'Range Graph'!$H$20:$H$28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184</c:v>
                  </c:pt>
                  <c:pt idx="2">
                    <c:v>197</c:v>
                  </c:pt>
                  <c:pt idx="3">
                    <c:v>60</c:v>
                  </c:pt>
                  <c:pt idx="4">
                    <c:v>10</c:v>
                  </c:pt>
                  <c:pt idx="5">
                    <c:v>90</c:v>
                  </c:pt>
                  <c:pt idx="6">
                    <c:v>191</c:v>
                  </c:pt>
                  <c:pt idx="7">
                    <c:v>0</c:v>
                  </c:pt>
                  <c:pt idx="8">
                    <c:v>516</c:v>
                  </c:pt>
                </c:numCache>
              </c:numRef>
            </c:plus>
            <c:minus>
              <c:numRef>
                <c:f>'Range Graph'!$G$20:$G$28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166</c:v>
                  </c:pt>
                  <c:pt idx="2">
                    <c:v>203</c:v>
                  </c:pt>
                  <c:pt idx="3">
                    <c:v>190</c:v>
                  </c:pt>
                  <c:pt idx="4">
                    <c:v>10</c:v>
                  </c:pt>
                  <c:pt idx="5">
                    <c:v>215</c:v>
                  </c:pt>
                  <c:pt idx="6">
                    <c:v>235</c:v>
                  </c:pt>
                  <c:pt idx="7">
                    <c:v>0</c:v>
                  </c:pt>
                  <c:pt idx="8">
                    <c:v>400</c:v>
                  </c:pt>
                </c:numCache>
              </c:numRef>
            </c:minus>
            <c:spPr>
              <a:ln w="82550">
                <a:solidFill>
                  <a:schemeClr val="tx2">
                    <a:lumMod val="60000"/>
                    <a:lumOff val="40000"/>
                  </a:schemeClr>
                </a:solidFill>
                <a:headEnd w="lg" len="lg"/>
                <a:tailEnd w="lg" len="lg"/>
              </a:ln>
            </c:spPr>
          </c:errBars>
          <c:xVal>
            <c:numRef>
              <c:f>'Range Graph'!$A$6:$A$14</c:f>
              <c:numCache>
                <c:formatCode>General</c:formatCode>
                <c:ptCount val="9"/>
                <c:pt idx="0">
                  <c:v>216</c:v>
                </c:pt>
                <c:pt idx="1">
                  <c:v>298</c:v>
                </c:pt>
                <c:pt idx="2">
                  <c:v>595.5</c:v>
                </c:pt>
                <c:pt idx="3">
                  <c:v>641</c:v>
                </c:pt>
                <c:pt idx="4">
                  <c:v>790.5</c:v>
                </c:pt>
                <c:pt idx="5">
                  <c:v>874</c:v>
                </c:pt>
                <c:pt idx="6">
                  <c:v>926</c:v>
                </c:pt>
                <c:pt idx="7">
                  <c:v>991.5</c:v>
                </c:pt>
                <c:pt idx="8">
                  <c:v>1230</c:v>
                </c:pt>
              </c:numCache>
            </c:numRef>
          </c:xVal>
          <c:yVal>
            <c:numRef>
              <c:f>'Range Graph'!$D$6:$D$15</c:f>
              <c:numCache>
                <c:formatCode>General</c:formatCode>
                <c:ptCount val="10"/>
                <c:pt idx="0">
                  <c:v>600</c:v>
                </c:pt>
                <c:pt idx="1">
                  <c:v>616</c:v>
                </c:pt>
                <c:pt idx="2">
                  <c:v>553</c:v>
                </c:pt>
                <c:pt idx="3">
                  <c:v>590</c:v>
                </c:pt>
                <c:pt idx="4">
                  <c:v>590</c:v>
                </c:pt>
                <c:pt idx="5">
                  <c:v>775</c:v>
                </c:pt>
                <c:pt idx="6">
                  <c:v>735</c:v>
                </c:pt>
                <c:pt idx="7">
                  <c:v>990</c:v>
                </c:pt>
                <c:pt idx="8">
                  <c:v>1100</c:v>
                </c:pt>
              </c:numCache>
            </c:numRef>
          </c:yVal>
        </c:ser>
        <c:ser>
          <c:idx val="1"/>
          <c:order val="1"/>
          <c:tx>
            <c:strRef>
              <c:f>'Range Graph'!$E$5</c:f>
              <c:strCache>
                <c:ptCount val="1"/>
                <c:pt idx="0">
                  <c:v>Average Optimum Acceptable Flow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'Range Graph'!$H$32:$H$40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77</c:v>
                  </c:pt>
                  <c:pt idx="2">
                    <c:v>89</c:v>
                  </c:pt>
                  <c:pt idx="3">
                    <c:v>129</c:v>
                  </c:pt>
                  <c:pt idx="4">
                    <c:v>60</c:v>
                  </c:pt>
                  <c:pt idx="5">
                    <c:v>11</c:v>
                  </c:pt>
                  <c:pt idx="6">
                    <c:v>103</c:v>
                  </c:pt>
                  <c:pt idx="7">
                    <c:v>95</c:v>
                  </c:pt>
                  <c:pt idx="8">
                    <c:v>405</c:v>
                  </c:pt>
                </c:numCache>
              </c:numRef>
            </c:plus>
            <c:minus>
              <c:numRef>
                <c:f>'Range Graph'!$G$32:$G$40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123</c:v>
                  </c:pt>
                  <c:pt idx="2">
                    <c:v>111</c:v>
                  </c:pt>
                  <c:pt idx="3">
                    <c:v>171</c:v>
                  </c:pt>
                  <c:pt idx="4">
                    <c:v>60</c:v>
                  </c:pt>
                  <c:pt idx="5">
                    <c:v>54</c:v>
                  </c:pt>
                  <c:pt idx="6">
                    <c:v>123</c:v>
                  </c:pt>
                  <c:pt idx="7">
                    <c:v>95</c:v>
                  </c:pt>
                  <c:pt idx="8">
                    <c:v>261</c:v>
                  </c:pt>
                </c:numCache>
              </c:numRef>
            </c:minus>
            <c:spPr>
              <a:ln w="69850">
                <a:solidFill>
                  <a:schemeClr val="accent2">
                    <a:lumMod val="75000"/>
                  </a:schemeClr>
                </a:solidFill>
                <a:headEnd w="lg" len="lg"/>
                <a:tailEnd w="lg" len="lg"/>
              </a:ln>
            </c:spPr>
          </c:errBars>
          <c:xVal>
            <c:numRef>
              <c:f>'Range Graph'!$A$6:$A$14</c:f>
              <c:numCache>
                <c:formatCode>General</c:formatCode>
                <c:ptCount val="9"/>
                <c:pt idx="0">
                  <c:v>216</c:v>
                </c:pt>
                <c:pt idx="1">
                  <c:v>298</c:v>
                </c:pt>
                <c:pt idx="2">
                  <c:v>595.5</c:v>
                </c:pt>
                <c:pt idx="3">
                  <c:v>641</c:v>
                </c:pt>
                <c:pt idx="4">
                  <c:v>790.5</c:v>
                </c:pt>
                <c:pt idx="5">
                  <c:v>874</c:v>
                </c:pt>
                <c:pt idx="6">
                  <c:v>926</c:v>
                </c:pt>
                <c:pt idx="7">
                  <c:v>991.5</c:v>
                </c:pt>
                <c:pt idx="8">
                  <c:v>1230</c:v>
                </c:pt>
              </c:numCache>
            </c:numRef>
          </c:xVal>
          <c:yVal>
            <c:numRef>
              <c:f>'Range Graph'!$E$6:$E$14</c:f>
              <c:numCache>
                <c:formatCode>General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811</c:v>
                </c:pt>
                <c:pt idx="3">
                  <c:v>871</c:v>
                </c:pt>
                <c:pt idx="4">
                  <c:v>740</c:v>
                </c:pt>
                <c:pt idx="5">
                  <c:v>854</c:v>
                </c:pt>
                <c:pt idx="6">
                  <c:v>923</c:v>
                </c:pt>
                <c:pt idx="7">
                  <c:v>895</c:v>
                </c:pt>
                <c:pt idx="8">
                  <c:v>1211</c:v>
                </c:pt>
              </c:numCache>
            </c:numRef>
          </c:yVal>
        </c:ser>
        <c:ser>
          <c:idx val="2"/>
          <c:order val="2"/>
          <c:tx>
            <c:strRef>
              <c:f>'Range Graph'!$F$5</c:f>
              <c:strCache>
                <c:ptCount val="1"/>
                <c:pt idx="0">
                  <c:v>Average Maximum Acceptable Flow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'Range Graph'!$H$44:$H$52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776</c:v>
                  </c:pt>
                  <c:pt idx="2">
                    <c:v>252</c:v>
                  </c:pt>
                  <c:pt idx="3">
                    <c:v>312</c:v>
                  </c:pt>
                  <c:pt idx="4">
                    <c:v>0</c:v>
                  </c:pt>
                  <c:pt idx="5">
                    <c:v>636</c:v>
                  </c:pt>
                  <c:pt idx="6">
                    <c:v>498</c:v>
                  </c:pt>
                  <c:pt idx="7">
                    <c:v>44</c:v>
                  </c:pt>
                  <c:pt idx="8">
                    <c:v>569</c:v>
                  </c:pt>
                </c:numCache>
              </c:numRef>
            </c:plus>
            <c:minus>
              <c:numRef>
                <c:f>'Range Graph'!$G$44:$G$52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519</c:v>
                  </c:pt>
                  <c:pt idx="2">
                    <c:v>323</c:v>
                  </c:pt>
                  <c:pt idx="3">
                    <c:v>298</c:v>
                  </c:pt>
                  <c:pt idx="4">
                    <c:v>0</c:v>
                  </c:pt>
                  <c:pt idx="5">
                    <c:v>504</c:v>
                  </c:pt>
                  <c:pt idx="6">
                    <c:v>416</c:v>
                  </c:pt>
                  <c:pt idx="7">
                    <c:v>45</c:v>
                  </c:pt>
                  <c:pt idx="8">
                    <c:v>521</c:v>
                  </c:pt>
                </c:numCache>
              </c:numRef>
            </c:minus>
            <c:spPr>
              <a:ln w="34925">
                <a:solidFill>
                  <a:srgbClr val="9BBB59">
                    <a:lumMod val="75000"/>
                  </a:srgbClr>
                </a:solidFill>
                <a:headEnd w="lg" len="lg"/>
                <a:tailEnd w="lg" len="lg"/>
              </a:ln>
            </c:spPr>
          </c:errBars>
          <c:xVal>
            <c:numRef>
              <c:f>'Range Graph'!$A$6:$A$14</c:f>
              <c:numCache>
                <c:formatCode>General</c:formatCode>
                <c:ptCount val="9"/>
                <c:pt idx="0">
                  <c:v>216</c:v>
                </c:pt>
                <c:pt idx="1">
                  <c:v>298</c:v>
                </c:pt>
                <c:pt idx="2">
                  <c:v>595.5</c:v>
                </c:pt>
                <c:pt idx="3">
                  <c:v>641</c:v>
                </c:pt>
                <c:pt idx="4">
                  <c:v>790.5</c:v>
                </c:pt>
                <c:pt idx="5">
                  <c:v>874</c:v>
                </c:pt>
                <c:pt idx="6">
                  <c:v>926</c:v>
                </c:pt>
                <c:pt idx="7">
                  <c:v>991.5</c:v>
                </c:pt>
                <c:pt idx="8">
                  <c:v>1230</c:v>
                </c:pt>
              </c:numCache>
            </c:numRef>
          </c:xVal>
          <c:yVal>
            <c:numRef>
              <c:f>'Range Graph'!$F$6:$F$14</c:f>
              <c:numCache>
                <c:formatCode>General</c:formatCode>
                <c:ptCount val="9"/>
                <c:pt idx="0">
                  <c:v>1500</c:v>
                </c:pt>
                <c:pt idx="1">
                  <c:v>1224</c:v>
                </c:pt>
                <c:pt idx="2">
                  <c:v>1248</c:v>
                </c:pt>
                <c:pt idx="3">
                  <c:v>1478</c:v>
                </c:pt>
                <c:pt idx="4">
                  <c:v>983</c:v>
                </c:pt>
                <c:pt idx="5">
                  <c:v>1364</c:v>
                </c:pt>
                <c:pt idx="6">
                  <c:v>1223</c:v>
                </c:pt>
                <c:pt idx="7">
                  <c:v>1345</c:v>
                </c:pt>
                <c:pt idx="8">
                  <c:v>1721</c:v>
                </c:pt>
              </c:numCache>
            </c:numRef>
          </c:yVal>
        </c:ser>
        <c:axId val="155589632"/>
        <c:axId val="155600000"/>
      </c:scatterChart>
      <c:valAx>
        <c:axId val="155589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="1" i="0" u="none" strike="noStrike" baseline="0"/>
                  <a:t>Trip Flow Range (cfs) (Average Flow)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4619521562998565"/>
              <c:y val="0.95163865546218518"/>
            </c:manualLayout>
          </c:layout>
        </c:title>
        <c:numFmt formatCode="#,##0" sourceLinked="0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155600000"/>
        <c:crosses val="autoZero"/>
        <c:crossBetween val="midCat"/>
        <c:majorUnit val="100"/>
      </c:valAx>
      <c:valAx>
        <c:axId val="155600000"/>
        <c:scaling>
          <c:orientation val="minMax"/>
          <c:max val="2400"/>
          <c:min val="2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Day</a:t>
                </a:r>
                <a:r>
                  <a:rPr lang="en-US" sz="1600" baseline="0"/>
                  <a:t> 1 Put-in Flow (cfs) - Ellicott Bridge</a:t>
                </a:r>
                <a:endParaRPr lang="en-US" sz="1600"/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55589632"/>
        <c:crosses val="autoZero"/>
        <c:crossBetween val="midCat"/>
        <c:majorUnit val="1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934149349273209"/>
          <c:y val="0.10412900859407841"/>
          <c:w val="0.27851604156758669"/>
          <c:h val="0.10515014921537746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 sz="2000"/>
            </a:pPr>
            <a:r>
              <a:rPr lang="en-US" sz="2000" baseline="0"/>
              <a:t>  Minimum Acceptable Flow Range</a:t>
            </a:r>
            <a:endParaRPr lang="en-US" sz="2000"/>
          </a:p>
        </c:rich>
      </c:tx>
      <c:layout>
        <c:manualLayout>
          <c:xMode val="edge"/>
          <c:yMode val="edge"/>
          <c:x val="0.39137291936619062"/>
          <c:y val="3.290854445435748E-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071671209703614"/>
          <c:y val="9.8302847428947321E-2"/>
          <c:w val="0.81717786394347858"/>
          <c:h val="0.77398340815074962"/>
        </c:manualLayout>
      </c:layout>
      <c:scatterChart>
        <c:scatterStyle val="lineMarker"/>
        <c:ser>
          <c:idx val="0"/>
          <c:order val="0"/>
          <c:tx>
            <c:strRef>
              <c:f>'Range Graph'!$D$5</c:f>
              <c:strCache>
                <c:ptCount val="1"/>
                <c:pt idx="0">
                  <c:v>Average Minimum Acceptable Flow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'Range Graph'!$H$20:$H$28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184</c:v>
                  </c:pt>
                  <c:pt idx="2">
                    <c:v>197</c:v>
                  </c:pt>
                  <c:pt idx="3">
                    <c:v>60</c:v>
                  </c:pt>
                  <c:pt idx="4">
                    <c:v>10</c:v>
                  </c:pt>
                  <c:pt idx="5">
                    <c:v>90</c:v>
                  </c:pt>
                  <c:pt idx="6">
                    <c:v>191</c:v>
                  </c:pt>
                  <c:pt idx="7">
                    <c:v>0</c:v>
                  </c:pt>
                  <c:pt idx="8">
                    <c:v>516</c:v>
                  </c:pt>
                </c:numCache>
              </c:numRef>
            </c:plus>
            <c:minus>
              <c:numRef>
                <c:f>'Range Graph'!$G$20:$G$28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166</c:v>
                  </c:pt>
                  <c:pt idx="2">
                    <c:v>203</c:v>
                  </c:pt>
                  <c:pt idx="3">
                    <c:v>190</c:v>
                  </c:pt>
                  <c:pt idx="4">
                    <c:v>10</c:v>
                  </c:pt>
                  <c:pt idx="5">
                    <c:v>215</c:v>
                  </c:pt>
                  <c:pt idx="6">
                    <c:v>235</c:v>
                  </c:pt>
                  <c:pt idx="7">
                    <c:v>0</c:v>
                  </c:pt>
                  <c:pt idx="8">
                    <c:v>400</c:v>
                  </c:pt>
                </c:numCache>
              </c:numRef>
            </c:minus>
            <c:spPr>
              <a:ln w="76200">
                <a:solidFill>
                  <a:schemeClr val="tx2">
                    <a:lumMod val="60000"/>
                    <a:lumOff val="40000"/>
                  </a:schemeClr>
                </a:solidFill>
                <a:headEnd w="lg" len="lg"/>
                <a:tailEnd w="lg" len="lg"/>
              </a:ln>
            </c:spPr>
          </c:errBars>
          <c:xVal>
            <c:numRef>
              <c:f>'Range Graph'!$A$6:$A$14</c:f>
              <c:numCache>
                <c:formatCode>General</c:formatCode>
                <c:ptCount val="9"/>
                <c:pt idx="0">
                  <c:v>216</c:v>
                </c:pt>
                <c:pt idx="1">
                  <c:v>298</c:v>
                </c:pt>
                <c:pt idx="2">
                  <c:v>595.5</c:v>
                </c:pt>
                <c:pt idx="3">
                  <c:v>641</c:v>
                </c:pt>
                <c:pt idx="4">
                  <c:v>790.5</c:v>
                </c:pt>
                <c:pt idx="5">
                  <c:v>874</c:v>
                </c:pt>
                <c:pt idx="6">
                  <c:v>926</c:v>
                </c:pt>
                <c:pt idx="7">
                  <c:v>991.5</c:v>
                </c:pt>
                <c:pt idx="8">
                  <c:v>1230</c:v>
                </c:pt>
              </c:numCache>
            </c:numRef>
          </c:xVal>
          <c:yVal>
            <c:numRef>
              <c:f>'Range Graph'!$D$6:$D$15</c:f>
              <c:numCache>
                <c:formatCode>General</c:formatCode>
                <c:ptCount val="10"/>
                <c:pt idx="0">
                  <c:v>600</c:v>
                </c:pt>
                <c:pt idx="1">
                  <c:v>616</c:v>
                </c:pt>
                <c:pt idx="2">
                  <c:v>553</c:v>
                </c:pt>
                <c:pt idx="3">
                  <c:v>590</c:v>
                </c:pt>
                <c:pt idx="4">
                  <c:v>590</c:v>
                </c:pt>
                <c:pt idx="5">
                  <c:v>775</c:v>
                </c:pt>
                <c:pt idx="6">
                  <c:v>735</c:v>
                </c:pt>
                <c:pt idx="7">
                  <c:v>990</c:v>
                </c:pt>
                <c:pt idx="8">
                  <c:v>1100</c:v>
                </c:pt>
              </c:numCache>
            </c:numRef>
          </c:yVal>
        </c:ser>
        <c:axId val="155861376"/>
        <c:axId val="155864448"/>
      </c:scatterChart>
      <c:valAx>
        <c:axId val="15586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="1" i="0" u="none" strike="noStrike" baseline="0"/>
                  <a:t>Trip Flow Range (cfs) (Average Flow)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4619521562998565"/>
              <c:y val="0.95163865546218562"/>
            </c:manualLayout>
          </c:layout>
        </c:title>
        <c:numFmt formatCode="#,##0" sourceLinked="0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155864448"/>
        <c:crosses val="autoZero"/>
        <c:crossBetween val="midCat"/>
        <c:majorUnit val="100"/>
      </c:valAx>
      <c:valAx>
        <c:axId val="155864448"/>
        <c:scaling>
          <c:orientation val="minMax"/>
          <c:max val="1700"/>
          <c:min val="2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Day</a:t>
                </a:r>
                <a:r>
                  <a:rPr lang="en-US" sz="1600" baseline="0"/>
                  <a:t> 1 Put-in Flow (cfs) - Ellicott Bridge</a:t>
                </a:r>
                <a:endParaRPr lang="en-US" sz="1600"/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55861376"/>
        <c:crosses val="autoZero"/>
        <c:crossBetween val="midCat"/>
        <c:majorUnit val="1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011210481962717"/>
          <c:y val="0.11330482408263823"/>
          <c:w val="0.2785160415675868"/>
          <c:h val="5.7741769191151864E-2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 sz="2000"/>
            </a:pPr>
            <a:r>
              <a:rPr lang="en-US" sz="2000" baseline="0"/>
              <a:t>Optimum Acceptable Flow Range</a:t>
            </a:r>
            <a:endParaRPr lang="en-US" sz="2000"/>
          </a:p>
        </c:rich>
      </c:tx>
      <c:layout>
        <c:manualLayout>
          <c:xMode val="edge"/>
          <c:yMode val="edge"/>
          <c:x val="0.3291427205885748"/>
          <c:y val="3.4437847035784119E-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071671209703614"/>
          <c:y val="9.8302847428947321E-2"/>
          <c:w val="0.81717786394347858"/>
          <c:h val="0.77398340815074962"/>
        </c:manualLayout>
      </c:layout>
      <c:scatterChart>
        <c:scatterStyle val="lineMarker"/>
        <c:ser>
          <c:idx val="1"/>
          <c:order val="0"/>
          <c:tx>
            <c:strRef>
              <c:f>'Range Graph'!$E$5</c:f>
              <c:strCache>
                <c:ptCount val="1"/>
                <c:pt idx="0">
                  <c:v>Average Optimum Acceptable Flow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'Range Graph'!$H$32:$H$40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77</c:v>
                  </c:pt>
                  <c:pt idx="2">
                    <c:v>89</c:v>
                  </c:pt>
                  <c:pt idx="3">
                    <c:v>129</c:v>
                  </c:pt>
                  <c:pt idx="4">
                    <c:v>60</c:v>
                  </c:pt>
                  <c:pt idx="5">
                    <c:v>11</c:v>
                  </c:pt>
                  <c:pt idx="6">
                    <c:v>103</c:v>
                  </c:pt>
                  <c:pt idx="7">
                    <c:v>95</c:v>
                  </c:pt>
                  <c:pt idx="8">
                    <c:v>405</c:v>
                  </c:pt>
                </c:numCache>
              </c:numRef>
            </c:plus>
            <c:minus>
              <c:numRef>
                <c:f>'Range Graph'!$G$32:$G$40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123</c:v>
                  </c:pt>
                  <c:pt idx="2">
                    <c:v>111</c:v>
                  </c:pt>
                  <c:pt idx="3">
                    <c:v>171</c:v>
                  </c:pt>
                  <c:pt idx="4">
                    <c:v>60</c:v>
                  </c:pt>
                  <c:pt idx="5">
                    <c:v>54</c:v>
                  </c:pt>
                  <c:pt idx="6">
                    <c:v>123</c:v>
                  </c:pt>
                  <c:pt idx="7">
                    <c:v>95</c:v>
                  </c:pt>
                  <c:pt idx="8">
                    <c:v>261</c:v>
                  </c:pt>
                </c:numCache>
              </c:numRef>
            </c:minus>
            <c:spPr>
              <a:ln w="76200">
                <a:solidFill>
                  <a:schemeClr val="accent2">
                    <a:lumMod val="75000"/>
                  </a:schemeClr>
                </a:solidFill>
                <a:headEnd w="lg" len="lg"/>
                <a:tailEnd w="lg" len="lg"/>
              </a:ln>
            </c:spPr>
          </c:errBars>
          <c:xVal>
            <c:numRef>
              <c:f>'Range Graph'!$A$6:$A$14</c:f>
              <c:numCache>
                <c:formatCode>General</c:formatCode>
                <c:ptCount val="9"/>
                <c:pt idx="0">
                  <c:v>216</c:v>
                </c:pt>
                <c:pt idx="1">
                  <c:v>298</c:v>
                </c:pt>
                <c:pt idx="2">
                  <c:v>595.5</c:v>
                </c:pt>
                <c:pt idx="3">
                  <c:v>641</c:v>
                </c:pt>
                <c:pt idx="4">
                  <c:v>790.5</c:v>
                </c:pt>
                <c:pt idx="5">
                  <c:v>874</c:v>
                </c:pt>
                <c:pt idx="6">
                  <c:v>926</c:v>
                </c:pt>
                <c:pt idx="7">
                  <c:v>991.5</c:v>
                </c:pt>
                <c:pt idx="8">
                  <c:v>1230</c:v>
                </c:pt>
              </c:numCache>
            </c:numRef>
          </c:xVal>
          <c:yVal>
            <c:numRef>
              <c:f>'Range Graph'!$E$6:$E$14</c:f>
              <c:numCache>
                <c:formatCode>General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811</c:v>
                </c:pt>
                <c:pt idx="3">
                  <c:v>871</c:v>
                </c:pt>
                <c:pt idx="4">
                  <c:v>740</c:v>
                </c:pt>
                <c:pt idx="5">
                  <c:v>854</c:v>
                </c:pt>
                <c:pt idx="6">
                  <c:v>923</c:v>
                </c:pt>
                <c:pt idx="7">
                  <c:v>895</c:v>
                </c:pt>
                <c:pt idx="8">
                  <c:v>1211</c:v>
                </c:pt>
              </c:numCache>
            </c:numRef>
          </c:yVal>
        </c:ser>
        <c:axId val="155906048"/>
        <c:axId val="155907968"/>
      </c:scatterChart>
      <c:valAx>
        <c:axId val="155906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="1" i="0" u="none" strike="noStrike" baseline="0"/>
                  <a:t>Trip Flow Range (cfs) (Average Flow)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4619521562998565"/>
              <c:y val="0.95163865546218562"/>
            </c:manualLayout>
          </c:layout>
        </c:title>
        <c:numFmt formatCode="#,##0" sourceLinked="0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155907968"/>
        <c:crosses val="autoZero"/>
        <c:crossBetween val="midCat"/>
        <c:majorUnit val="100"/>
      </c:valAx>
      <c:valAx>
        <c:axId val="155907968"/>
        <c:scaling>
          <c:orientation val="minMax"/>
          <c:max val="1700"/>
          <c:min val="2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Day</a:t>
                </a:r>
                <a:r>
                  <a:rPr lang="en-US" sz="1600" baseline="0"/>
                  <a:t> 1 Put-in Flow (cfs) - Ellicott Bridge</a:t>
                </a:r>
                <a:endParaRPr lang="en-US" sz="1600"/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55906048"/>
        <c:crosses val="autoZero"/>
        <c:crossBetween val="midCat"/>
        <c:majorUnit val="1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532516645211822"/>
          <c:y val="0.10412900859407841"/>
          <c:w val="0.2785160415675868"/>
          <c:h val="5.0095256284018709E-2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 sz="2000"/>
            </a:pPr>
            <a:r>
              <a:rPr lang="en-US" sz="2000" baseline="0"/>
              <a:t>Maximum Acceptable Flow Range</a:t>
            </a:r>
            <a:endParaRPr lang="en-US" sz="2000"/>
          </a:p>
        </c:rich>
      </c:tx>
      <c:layout>
        <c:manualLayout>
          <c:xMode val="edge"/>
          <c:yMode val="edge"/>
          <c:x val="0.37102843130427787"/>
          <c:y val="3.4437847035784119E-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9.8323242913281719E-2"/>
          <c:y val="0.10442005775465388"/>
          <c:w val="0.81717786394347858"/>
          <c:h val="0.77398340815074962"/>
        </c:manualLayout>
      </c:layout>
      <c:scatterChart>
        <c:scatterStyle val="lineMarker"/>
        <c:ser>
          <c:idx val="2"/>
          <c:order val="0"/>
          <c:tx>
            <c:strRef>
              <c:f>'Range Graph'!$F$5</c:f>
              <c:strCache>
                <c:ptCount val="1"/>
                <c:pt idx="0">
                  <c:v>Average Maximum Acceptable Flow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'Range Graph'!$H$44:$H$52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776</c:v>
                  </c:pt>
                  <c:pt idx="2">
                    <c:v>252</c:v>
                  </c:pt>
                  <c:pt idx="3">
                    <c:v>312</c:v>
                  </c:pt>
                  <c:pt idx="4">
                    <c:v>0</c:v>
                  </c:pt>
                  <c:pt idx="5">
                    <c:v>636</c:v>
                  </c:pt>
                  <c:pt idx="6">
                    <c:v>498</c:v>
                  </c:pt>
                  <c:pt idx="7">
                    <c:v>44</c:v>
                  </c:pt>
                  <c:pt idx="8">
                    <c:v>569</c:v>
                  </c:pt>
                </c:numCache>
              </c:numRef>
            </c:plus>
            <c:minus>
              <c:numRef>
                <c:f>'Range Graph'!$G$44:$G$52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519</c:v>
                  </c:pt>
                  <c:pt idx="2">
                    <c:v>323</c:v>
                  </c:pt>
                  <c:pt idx="3">
                    <c:v>298</c:v>
                  </c:pt>
                  <c:pt idx="4">
                    <c:v>0</c:v>
                  </c:pt>
                  <c:pt idx="5">
                    <c:v>504</c:v>
                  </c:pt>
                  <c:pt idx="6">
                    <c:v>416</c:v>
                  </c:pt>
                  <c:pt idx="7">
                    <c:v>45</c:v>
                  </c:pt>
                  <c:pt idx="8">
                    <c:v>521</c:v>
                  </c:pt>
                </c:numCache>
              </c:numRef>
            </c:minus>
            <c:spPr>
              <a:ln w="76200">
                <a:solidFill>
                  <a:srgbClr val="9BBB59">
                    <a:lumMod val="75000"/>
                  </a:srgbClr>
                </a:solidFill>
                <a:headEnd w="lg" len="lg"/>
                <a:tailEnd w="lg" len="lg"/>
              </a:ln>
            </c:spPr>
          </c:errBars>
          <c:xVal>
            <c:numRef>
              <c:f>'Range Graph'!$A$6:$A$14</c:f>
              <c:numCache>
                <c:formatCode>General</c:formatCode>
                <c:ptCount val="9"/>
                <c:pt idx="0">
                  <c:v>216</c:v>
                </c:pt>
                <c:pt idx="1">
                  <c:v>298</c:v>
                </c:pt>
                <c:pt idx="2">
                  <c:v>595.5</c:v>
                </c:pt>
                <c:pt idx="3">
                  <c:v>641</c:v>
                </c:pt>
                <c:pt idx="4">
                  <c:v>790.5</c:v>
                </c:pt>
                <c:pt idx="5">
                  <c:v>874</c:v>
                </c:pt>
                <c:pt idx="6">
                  <c:v>926</c:v>
                </c:pt>
                <c:pt idx="7">
                  <c:v>991.5</c:v>
                </c:pt>
                <c:pt idx="8">
                  <c:v>1230</c:v>
                </c:pt>
              </c:numCache>
            </c:numRef>
          </c:xVal>
          <c:yVal>
            <c:numRef>
              <c:f>'Range Graph'!$F$6:$F$14</c:f>
              <c:numCache>
                <c:formatCode>General</c:formatCode>
                <c:ptCount val="9"/>
                <c:pt idx="0">
                  <c:v>1500</c:v>
                </c:pt>
                <c:pt idx="1">
                  <c:v>1224</c:v>
                </c:pt>
                <c:pt idx="2">
                  <c:v>1248</c:v>
                </c:pt>
                <c:pt idx="3">
                  <c:v>1478</c:v>
                </c:pt>
                <c:pt idx="4">
                  <c:v>983</c:v>
                </c:pt>
                <c:pt idx="5">
                  <c:v>1364</c:v>
                </c:pt>
                <c:pt idx="6">
                  <c:v>1223</c:v>
                </c:pt>
                <c:pt idx="7">
                  <c:v>1345</c:v>
                </c:pt>
                <c:pt idx="8">
                  <c:v>1721</c:v>
                </c:pt>
              </c:numCache>
            </c:numRef>
          </c:yVal>
        </c:ser>
        <c:axId val="155947392"/>
        <c:axId val="156246400"/>
      </c:scatterChart>
      <c:valAx>
        <c:axId val="155947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Trip Flow Range (cfs) (Average Flow)</a:t>
                </a:r>
              </a:p>
            </c:rich>
          </c:tx>
          <c:layout>
            <c:manualLayout>
              <c:xMode val="edge"/>
              <c:yMode val="edge"/>
              <c:x val="0.44619521562998565"/>
              <c:y val="0.95163865546218562"/>
            </c:manualLayout>
          </c:layout>
        </c:title>
        <c:numFmt formatCode="#,##0" sourceLinked="0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156246400"/>
        <c:crosses val="autoZero"/>
        <c:crossBetween val="midCat"/>
        <c:majorUnit val="100"/>
      </c:valAx>
      <c:valAx>
        <c:axId val="156246400"/>
        <c:scaling>
          <c:orientation val="minMax"/>
          <c:max val="2400"/>
          <c:min val="2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Day</a:t>
                </a:r>
                <a:r>
                  <a:rPr lang="en-US" sz="1600" baseline="0"/>
                  <a:t> 1 Put-in Flow (cfs) - Ellicott Bridge</a:t>
                </a:r>
                <a:endParaRPr lang="en-US" sz="1600"/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55947392"/>
        <c:crosses val="autoZero"/>
        <c:crossBetween val="midCat"/>
        <c:majorUnit val="1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011210481962717"/>
          <c:y val="0.11330482408263823"/>
          <c:w val="0.2785160415675868"/>
          <c:h val="5.0095256284018709E-2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5" Type="http://schemas.openxmlformats.org/officeDocument/2006/relationships/image" Target="../media/image1.jpe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0</xdr:row>
      <xdr:rowOff>47625</xdr:rowOff>
    </xdr:from>
    <xdr:to>
      <xdr:col>24</xdr:col>
      <xdr:colOff>161925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514349</xdr:colOff>
      <xdr:row>0</xdr:row>
      <xdr:rowOff>171450</xdr:rowOff>
    </xdr:from>
    <xdr:to>
      <xdr:col>24</xdr:col>
      <xdr:colOff>104775</xdr:colOff>
      <xdr:row>37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0</xdr:row>
      <xdr:rowOff>47625</xdr:rowOff>
    </xdr:from>
    <xdr:to>
      <xdr:col>24</xdr:col>
      <xdr:colOff>161925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1</xdr:row>
      <xdr:rowOff>47625</xdr:rowOff>
    </xdr:from>
    <xdr:to>
      <xdr:col>24</xdr:col>
      <xdr:colOff>161925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122464</xdr:colOff>
      <xdr:row>1</xdr:row>
      <xdr:rowOff>74839</xdr:rowOff>
    </xdr:from>
    <xdr:to>
      <xdr:col>30</xdr:col>
      <xdr:colOff>325211</xdr:colOff>
      <xdr:row>39</xdr:row>
      <xdr:rowOff>65314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530679</xdr:colOff>
      <xdr:row>1</xdr:row>
      <xdr:rowOff>0</xdr:rowOff>
    </xdr:from>
    <xdr:to>
      <xdr:col>48</xdr:col>
      <xdr:colOff>121104</xdr:colOff>
      <xdr:row>38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49</xdr:col>
      <xdr:colOff>108857</xdr:colOff>
      <xdr:row>1</xdr:row>
      <xdr:rowOff>95250</xdr:rowOff>
    </xdr:from>
    <xdr:to>
      <xdr:col>66</xdr:col>
      <xdr:colOff>311604</xdr:colOff>
      <xdr:row>39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84</xdr:col>
      <xdr:colOff>202747</xdr:colOff>
      <xdr:row>38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30480</xdr:colOff>
      <xdr:row>49</xdr:row>
      <xdr:rowOff>152400</xdr:rowOff>
    </xdr:from>
    <xdr:to>
      <xdr:col>30</xdr:col>
      <xdr:colOff>868680</xdr:colOff>
      <xdr:row>93</xdr:row>
      <xdr:rowOff>137160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686800" y="11734800"/>
          <a:ext cx="10957560" cy="8031480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</xdr:colOff>
      <xdr:row>101</xdr:row>
      <xdr:rowOff>30480</xdr:rowOff>
    </xdr:from>
    <xdr:to>
      <xdr:col>32</xdr:col>
      <xdr:colOff>68580</xdr:colOff>
      <xdr:row>145</xdr:row>
      <xdr:rowOff>22860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686800" y="21122640"/>
          <a:ext cx="11742420" cy="8039100"/>
        </a:xfrm>
        <a:prstGeom prst="rect">
          <a:avLst/>
        </a:prstGeom>
      </xdr:spPr>
    </xdr:pic>
    <xdr:clientData/>
  </xdr:twoCellAnchor>
  <xdr:twoCellAnchor editAs="oneCell">
    <xdr:from>
      <xdr:col>52</xdr:col>
      <xdr:colOff>365760</xdr:colOff>
      <xdr:row>51</xdr:row>
      <xdr:rowOff>0</xdr:rowOff>
    </xdr:from>
    <xdr:to>
      <xdr:col>69</xdr:col>
      <xdr:colOff>594360</xdr:colOff>
      <xdr:row>94</xdr:row>
      <xdr:rowOff>160020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710880" y="11948160"/>
          <a:ext cx="10591800" cy="8023860"/>
        </a:xfrm>
        <a:prstGeom prst="rect">
          <a:avLst/>
        </a:prstGeom>
      </xdr:spPr>
    </xdr:pic>
    <xdr:clientData/>
  </xdr:twoCellAnchor>
  <xdr:twoCellAnchor editAs="oneCell">
    <xdr:from>
      <xdr:col>52</xdr:col>
      <xdr:colOff>243840</xdr:colOff>
      <xdr:row>100</xdr:row>
      <xdr:rowOff>152400</xdr:rowOff>
    </xdr:from>
    <xdr:to>
      <xdr:col>69</xdr:col>
      <xdr:colOff>472440</xdr:colOff>
      <xdr:row>144</xdr:row>
      <xdr:rowOff>144780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3588960" y="21061680"/>
          <a:ext cx="10591800" cy="803910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0.30132</cdr:x>
      <cdr:y>0.24496</cdr:y>
    </cdr:from>
    <cdr:to>
      <cdr:x>0.37056</cdr:x>
      <cdr:y>0.28593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7679" y="2034268"/>
          <a:ext cx="734785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0.19361</cdr:x>
      <cdr:y>0.42192</cdr:y>
    </cdr:from>
    <cdr:to>
      <cdr:x>0.23977</cdr:x>
      <cdr:y>0.4678</cdr:y>
    </cdr:to>
    <cdr:sp macro="" textlink="'Range Graph'!$I$6">
      <cdr:nvSpPr>
        <cdr:cNvPr id="3" name="TextBox 2"/>
        <cdr:cNvSpPr txBox="1"/>
      </cdr:nvSpPr>
      <cdr:spPr>
        <a:xfrm xmlns:a="http://schemas.openxmlformats.org/drawingml/2006/main">
          <a:off x="2054679" y="3503840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1EA47D8-0F2C-4F4F-9A5C-3432B55D4530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n=1</a:t>
          </a:fld>
          <a:endParaRPr lang="en-US" sz="1400"/>
        </a:p>
      </cdr:txBody>
    </cdr:sp>
  </cdr:relSizeAnchor>
  <cdr:relSizeAnchor xmlns:cdr="http://schemas.openxmlformats.org/drawingml/2006/chartDrawing">
    <cdr:from>
      <cdr:x>0.29747</cdr:x>
      <cdr:y>0.23267</cdr:y>
    </cdr:from>
    <cdr:to>
      <cdr:x>0.34363</cdr:x>
      <cdr:y>0.27855</cdr:y>
    </cdr:to>
    <cdr:sp macro="" textlink="'Range Graph'!$I$7">
      <cdr:nvSpPr>
        <cdr:cNvPr id="4" name="TextBox 1"/>
        <cdr:cNvSpPr txBox="1"/>
      </cdr:nvSpPr>
      <cdr:spPr>
        <a:xfrm xmlns:a="http://schemas.openxmlformats.org/drawingml/2006/main">
          <a:off x="3156857" y="1932214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6E5F7CC-0EB3-4510-8A3C-EDC7B627E67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n=9</a:t>
          </a:fld>
          <a:endParaRPr lang="en-US" sz="1400"/>
        </a:p>
      </cdr:txBody>
    </cdr:sp>
  </cdr:relSizeAnchor>
  <cdr:relSizeAnchor xmlns:cdr="http://schemas.openxmlformats.org/drawingml/2006/chartDrawing">
    <cdr:from>
      <cdr:x>0.4539</cdr:x>
      <cdr:y>0.37523</cdr:y>
    </cdr:from>
    <cdr:to>
      <cdr:x>0.50006</cdr:x>
      <cdr:y>0.4211</cdr:y>
    </cdr:to>
    <cdr:sp macro="" textlink="'Range Graph'!$I$8">
      <cdr:nvSpPr>
        <cdr:cNvPr id="5" name="TextBox 1"/>
        <cdr:cNvSpPr txBox="1"/>
      </cdr:nvSpPr>
      <cdr:spPr>
        <a:xfrm xmlns:a="http://schemas.openxmlformats.org/drawingml/2006/main">
          <a:off x="4816930" y="3116037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F0C1FCD-CA34-4EC5-8BB9-68D9A3076408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n=7</a:t>
          </a:fld>
          <a:endParaRPr lang="en-US" sz="1400"/>
        </a:p>
      </cdr:txBody>
    </cdr:sp>
  </cdr:relSizeAnchor>
  <cdr:relSizeAnchor xmlns:cdr="http://schemas.openxmlformats.org/drawingml/2006/chartDrawing">
    <cdr:from>
      <cdr:x>0.48724</cdr:x>
      <cdr:y>0.26872</cdr:y>
    </cdr:from>
    <cdr:to>
      <cdr:x>0.5334</cdr:x>
      <cdr:y>0.3146</cdr:y>
    </cdr:to>
    <cdr:sp macro="" textlink="'Range Graph'!$I$9">
      <cdr:nvSpPr>
        <cdr:cNvPr id="6" name="TextBox 1"/>
        <cdr:cNvSpPr txBox="1"/>
      </cdr:nvSpPr>
      <cdr:spPr>
        <a:xfrm xmlns:a="http://schemas.openxmlformats.org/drawingml/2006/main">
          <a:off x="5170713" y="2231571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27523F-BD02-47DD-BE87-948E4E9FC8C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n=7</a:t>
          </a:fld>
          <a:endParaRPr lang="en-US" sz="1400"/>
        </a:p>
      </cdr:txBody>
    </cdr:sp>
  </cdr:relSizeAnchor>
  <cdr:relSizeAnchor xmlns:cdr="http://schemas.openxmlformats.org/drawingml/2006/chartDrawing">
    <cdr:from>
      <cdr:x>0.56289</cdr:x>
      <cdr:y>0.58824</cdr:y>
    </cdr:from>
    <cdr:to>
      <cdr:x>0.60905</cdr:x>
      <cdr:y>0.63411</cdr:y>
    </cdr:to>
    <cdr:sp macro="" textlink="'Range Graph'!$I$10">
      <cdr:nvSpPr>
        <cdr:cNvPr id="7" name="TextBox 1"/>
        <cdr:cNvSpPr txBox="1"/>
      </cdr:nvSpPr>
      <cdr:spPr>
        <a:xfrm xmlns:a="http://schemas.openxmlformats.org/drawingml/2006/main">
          <a:off x="5973536" y="4884964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0FD373-0769-41DA-BD15-BEF30A03CA42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n=2</a:t>
          </a:fld>
          <a:endParaRPr lang="en-US" sz="1400"/>
        </a:p>
      </cdr:txBody>
    </cdr:sp>
  </cdr:relSizeAnchor>
  <cdr:relSizeAnchor xmlns:cdr="http://schemas.openxmlformats.org/drawingml/2006/chartDrawing">
    <cdr:from>
      <cdr:x>0.62829</cdr:x>
      <cdr:y>0.20318</cdr:y>
    </cdr:from>
    <cdr:to>
      <cdr:x>0.67445</cdr:x>
      <cdr:y>0.24906</cdr:y>
    </cdr:to>
    <cdr:sp macro="" textlink="'Range Graph'!$I$11">
      <cdr:nvSpPr>
        <cdr:cNvPr id="8" name="TextBox 1"/>
        <cdr:cNvSpPr txBox="1"/>
      </cdr:nvSpPr>
      <cdr:spPr>
        <a:xfrm xmlns:a="http://schemas.openxmlformats.org/drawingml/2006/main">
          <a:off x="6667499" y="1687286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574B50D-0C11-4953-AF3E-606F25260CC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n=9</a:t>
          </a:fld>
          <a:endParaRPr lang="en-US" sz="1400"/>
        </a:p>
      </cdr:txBody>
    </cdr:sp>
  </cdr:relSizeAnchor>
  <cdr:relSizeAnchor xmlns:cdr="http://schemas.openxmlformats.org/drawingml/2006/chartDrawing">
    <cdr:from>
      <cdr:x>0.85524</cdr:x>
      <cdr:y>0.09504</cdr:y>
    </cdr:from>
    <cdr:to>
      <cdr:x>0.9014</cdr:x>
      <cdr:y>0.14091</cdr:y>
    </cdr:to>
    <cdr:sp macro="" textlink="'Range Graph'!$I$14">
      <cdr:nvSpPr>
        <cdr:cNvPr id="9" name="TextBox 1"/>
        <cdr:cNvSpPr txBox="1"/>
      </cdr:nvSpPr>
      <cdr:spPr>
        <a:xfrm xmlns:a="http://schemas.openxmlformats.org/drawingml/2006/main">
          <a:off x="9075964" y="789214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5637ABB-E88D-471A-98C4-A5607A5ABB9F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n=6</a:t>
          </a:fld>
          <a:endParaRPr lang="en-US" sz="1400"/>
        </a:p>
      </cdr:txBody>
    </cdr:sp>
  </cdr:relSizeAnchor>
  <cdr:relSizeAnchor xmlns:cdr="http://schemas.openxmlformats.org/drawingml/2006/chartDrawing">
    <cdr:from>
      <cdr:x>0.6706</cdr:x>
      <cdr:y>0.30149</cdr:y>
    </cdr:from>
    <cdr:to>
      <cdr:x>0.7283</cdr:x>
      <cdr:y>0.34737</cdr:y>
    </cdr:to>
    <cdr:sp macro="" textlink="'Range Graph'!$I$12">
      <cdr:nvSpPr>
        <cdr:cNvPr id="10" name="TextBox 1"/>
        <cdr:cNvSpPr txBox="1"/>
      </cdr:nvSpPr>
      <cdr:spPr>
        <a:xfrm xmlns:a="http://schemas.openxmlformats.org/drawingml/2006/main">
          <a:off x="7116536" y="2503714"/>
          <a:ext cx="612322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55CCEAA-78B8-49AA-A370-D7DA3289E7F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n=15</a:t>
          </a:fld>
          <a:endParaRPr lang="en-US" sz="1400"/>
        </a:p>
      </cdr:txBody>
    </cdr:sp>
  </cdr:relSizeAnchor>
  <cdr:relSizeAnchor xmlns:cdr="http://schemas.openxmlformats.org/drawingml/2006/chartDrawing">
    <cdr:from>
      <cdr:x>0.71163</cdr:x>
      <cdr:y>0.41291</cdr:y>
    </cdr:from>
    <cdr:to>
      <cdr:x>0.75779</cdr:x>
      <cdr:y>0.45879</cdr:y>
    </cdr:to>
    <cdr:sp macro="" textlink="'Range Graph'!$I$13">
      <cdr:nvSpPr>
        <cdr:cNvPr id="11" name="TextBox 1"/>
        <cdr:cNvSpPr txBox="1"/>
      </cdr:nvSpPr>
      <cdr:spPr>
        <a:xfrm xmlns:a="http://schemas.openxmlformats.org/drawingml/2006/main">
          <a:off x="7551964" y="3429000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450C72E-92E4-4BEA-A8FD-21EE45EB74D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n=2</a:t>
          </a:fld>
          <a:endParaRPr lang="en-US" sz="14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0.21798</cdr:x>
      <cdr:y>0.61691</cdr:y>
    </cdr:from>
    <cdr:to>
      <cdr:x>0.26414</cdr:x>
      <cdr:y>0.66279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3214" y="5123090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C1EA47D8-0F2C-4F4F-9A5C-3432B55D4530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n=1</a:t>
          </a:fld>
          <a:endParaRPr lang="en-US" sz="1400"/>
        </a:p>
      </cdr:txBody>
    </cdr:sp>
  </cdr:relSizeAnchor>
  <cdr:relSizeAnchor xmlns:cdr="http://schemas.openxmlformats.org/drawingml/2006/chartDrawing">
    <cdr:from>
      <cdr:x>0.26542</cdr:x>
      <cdr:y>0.51122</cdr:y>
    </cdr:from>
    <cdr:to>
      <cdr:x>0.31158</cdr:x>
      <cdr:y>0.5571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16678" y="4245428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6E5F7CC-0EB3-4510-8A3C-EDC7B627E67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n=9</a:t>
          </a:fld>
          <a:endParaRPr lang="en-US" sz="1400"/>
        </a:p>
      </cdr:txBody>
    </cdr:sp>
  </cdr:relSizeAnchor>
  <cdr:relSizeAnchor xmlns:cdr="http://schemas.openxmlformats.org/drawingml/2006/chartDrawing">
    <cdr:from>
      <cdr:x>0.45134</cdr:x>
      <cdr:y>0.54727</cdr:y>
    </cdr:from>
    <cdr:to>
      <cdr:x>0.4975</cdr:x>
      <cdr:y>0.59315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89714" y="4544787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8F0C1FCD-CA34-4EC5-8BB9-68D9A3076408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n=7</a:t>
          </a:fld>
          <a:endParaRPr lang="en-US" sz="1400"/>
        </a:p>
      </cdr:txBody>
    </cdr:sp>
  </cdr:relSizeAnchor>
  <cdr:relSizeAnchor xmlns:cdr="http://schemas.openxmlformats.org/drawingml/2006/chartDrawing">
    <cdr:from>
      <cdr:x>0.48981</cdr:x>
      <cdr:y>0.5866</cdr:y>
    </cdr:from>
    <cdr:to>
      <cdr:x>0.53597</cdr:x>
      <cdr:y>0.63248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197927" y="4871357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827523F-BD02-47DD-BE87-948E4E9FC8C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n=7</a:t>
          </a:fld>
          <a:endParaRPr lang="en-US" sz="1400"/>
        </a:p>
      </cdr:txBody>
    </cdr:sp>
  </cdr:relSizeAnchor>
  <cdr:relSizeAnchor xmlns:cdr="http://schemas.openxmlformats.org/drawingml/2006/chartDrawing">
    <cdr:from>
      <cdr:x>0.56674</cdr:x>
      <cdr:y>0.62592</cdr:y>
    </cdr:from>
    <cdr:to>
      <cdr:x>0.6129</cdr:x>
      <cdr:y>0.6718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14357" y="5197929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80FD373-0769-41DA-BD15-BEF30A03CA42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n=2</a:t>
          </a:fld>
          <a:endParaRPr lang="en-US" sz="1400"/>
        </a:p>
      </cdr:txBody>
    </cdr:sp>
  </cdr:relSizeAnchor>
  <cdr:relSizeAnchor xmlns:cdr="http://schemas.openxmlformats.org/drawingml/2006/chartDrawing">
    <cdr:from>
      <cdr:x>0.61803</cdr:x>
      <cdr:y>0.49484</cdr:y>
    </cdr:from>
    <cdr:to>
      <cdr:x>0.66419</cdr:x>
      <cdr:y>0.54072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558641" y="4109358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574B50D-0C11-4953-AF3E-606F25260CC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n=9</a:t>
          </a:fld>
          <a:endParaRPr lang="en-US" sz="1400"/>
        </a:p>
      </cdr:txBody>
    </cdr:sp>
  </cdr:relSizeAnchor>
  <cdr:relSizeAnchor xmlns:cdr="http://schemas.openxmlformats.org/drawingml/2006/chartDrawing">
    <cdr:from>
      <cdr:x>0.84883</cdr:x>
      <cdr:y>0.10323</cdr:y>
    </cdr:from>
    <cdr:to>
      <cdr:x>0.89499</cdr:x>
      <cdr:y>0.14911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9007928" y="857250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C5637ABB-E88D-471A-98C4-A5607A5ABB9F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n=6</a:t>
          </a:fld>
          <a:endParaRPr lang="en-US" sz="1400"/>
        </a:p>
      </cdr:txBody>
    </cdr:sp>
  </cdr:relSizeAnchor>
  <cdr:relSizeAnchor xmlns:cdr="http://schemas.openxmlformats.org/drawingml/2006/chartDrawing">
    <cdr:from>
      <cdr:x>0.65265</cdr:x>
      <cdr:y>0.44896</cdr:y>
    </cdr:from>
    <cdr:to>
      <cdr:x>0.71548</cdr:x>
      <cdr:y>0.49484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926034" y="3728357"/>
          <a:ext cx="666751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755CCEAA-78B8-49AA-A370-D7DA3289E7F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n=15</a:t>
          </a:fld>
          <a:endParaRPr lang="en-US" sz="1400"/>
        </a:p>
      </cdr:txBody>
    </cdr:sp>
  </cdr:relSizeAnchor>
  <cdr:relSizeAnchor xmlns:cdr="http://schemas.openxmlformats.org/drawingml/2006/chartDrawing">
    <cdr:from>
      <cdr:x>0.7283</cdr:x>
      <cdr:y>0.46043</cdr:y>
    </cdr:from>
    <cdr:to>
      <cdr:x>0.77446</cdr:x>
      <cdr:y>0.50631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728856" y="3823607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4450C72E-92E4-4BEA-A8FD-21EE45EB74D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n=2</a:t>
          </a:fld>
          <a:endParaRPr lang="en-US" sz="14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0.19746</cdr:x>
      <cdr:y>0.41209</cdr:y>
    </cdr:from>
    <cdr:to>
      <cdr:x>0.24362</cdr:x>
      <cdr:y>0.45797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5500" y="3422197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C1EA47D8-0F2C-4F4F-9A5C-3432B55D4530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n=1</a:t>
          </a:fld>
          <a:endParaRPr lang="en-US" sz="1400"/>
        </a:p>
      </cdr:txBody>
    </cdr:sp>
  </cdr:relSizeAnchor>
  <cdr:relSizeAnchor xmlns:cdr="http://schemas.openxmlformats.org/drawingml/2006/chartDrawing">
    <cdr:from>
      <cdr:x>0.27055</cdr:x>
      <cdr:y>0.4211</cdr:y>
    </cdr:from>
    <cdr:to>
      <cdr:x>0.31671</cdr:x>
      <cdr:y>0.46698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71107" y="3497036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6E5F7CC-0EB3-4510-8A3C-EDC7B627E67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n=9</a:t>
          </a:fld>
          <a:endParaRPr lang="en-US" sz="1400"/>
        </a:p>
      </cdr:txBody>
    </cdr:sp>
  </cdr:relSizeAnchor>
  <cdr:relSizeAnchor xmlns:cdr="http://schemas.openxmlformats.org/drawingml/2006/chartDrawing">
    <cdr:from>
      <cdr:x>0.44749</cdr:x>
      <cdr:y>0.46207</cdr:y>
    </cdr:from>
    <cdr:to>
      <cdr:x>0.49365</cdr:x>
      <cdr:y>0.50795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48893" y="3837216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8F0C1FCD-CA34-4EC5-8BB9-68D9A3076408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n=7</a:t>
          </a:fld>
          <a:endParaRPr lang="en-US" sz="1400"/>
        </a:p>
      </cdr:txBody>
    </cdr:sp>
  </cdr:relSizeAnchor>
  <cdr:relSizeAnchor xmlns:cdr="http://schemas.openxmlformats.org/drawingml/2006/chartDrawing">
    <cdr:from>
      <cdr:x>0.48724</cdr:x>
      <cdr:y>0.41947</cdr:y>
    </cdr:from>
    <cdr:to>
      <cdr:x>0.5334</cdr:x>
      <cdr:y>0.46534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170713" y="3483428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827523F-BD02-47DD-BE87-948E4E9FC8C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n=7</a:t>
          </a:fld>
          <a:endParaRPr lang="en-US" sz="1400"/>
        </a:p>
      </cdr:txBody>
    </cdr:sp>
  </cdr:relSizeAnchor>
  <cdr:relSizeAnchor xmlns:cdr="http://schemas.openxmlformats.org/drawingml/2006/chartDrawing">
    <cdr:from>
      <cdr:x>0.57187</cdr:x>
      <cdr:y>0.52106</cdr:y>
    </cdr:from>
    <cdr:to>
      <cdr:x>0.61803</cdr:x>
      <cdr:y>0.56693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8786" y="4327072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80FD373-0769-41DA-BD15-BEF30A03CA42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n=2</a:t>
          </a:fld>
          <a:endParaRPr lang="en-US" sz="1400"/>
        </a:p>
      </cdr:txBody>
    </cdr:sp>
  </cdr:relSizeAnchor>
  <cdr:relSizeAnchor xmlns:cdr="http://schemas.openxmlformats.org/drawingml/2006/chartDrawing">
    <cdr:from>
      <cdr:x>0.62572</cdr:x>
      <cdr:y>0.48173</cdr:y>
    </cdr:from>
    <cdr:to>
      <cdr:x>0.67188</cdr:x>
      <cdr:y>0.52761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640285" y="4000501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574B50D-0C11-4953-AF3E-606F25260CC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n=9</a:t>
          </a:fld>
          <a:endParaRPr lang="en-US" sz="1400"/>
        </a:p>
      </cdr:txBody>
    </cdr:sp>
  </cdr:relSizeAnchor>
  <cdr:relSizeAnchor xmlns:cdr="http://schemas.openxmlformats.org/drawingml/2006/chartDrawing">
    <cdr:from>
      <cdr:x>0.84883</cdr:x>
      <cdr:y>0.09995</cdr:y>
    </cdr:from>
    <cdr:to>
      <cdr:x>0.89499</cdr:x>
      <cdr:y>0.14583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9007929" y="830035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C5637ABB-E88D-471A-98C4-A5607A5ABB9F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n=6</a:t>
          </a:fld>
          <a:endParaRPr lang="en-US" sz="1400"/>
        </a:p>
      </cdr:txBody>
    </cdr:sp>
  </cdr:relSizeAnchor>
  <cdr:relSizeAnchor xmlns:cdr="http://schemas.openxmlformats.org/drawingml/2006/chartDrawing">
    <cdr:from>
      <cdr:x>0.65137</cdr:x>
      <cdr:y>0.3998</cdr:y>
    </cdr:from>
    <cdr:to>
      <cdr:x>0.71419</cdr:x>
      <cdr:y>0.44568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912427" y="3320143"/>
          <a:ext cx="666751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755CCEAA-78B8-49AA-A370-D7DA3289E7F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n=15</a:t>
          </a:fld>
          <a:endParaRPr lang="en-US" sz="1400"/>
        </a:p>
      </cdr:txBody>
    </cdr:sp>
  </cdr:relSizeAnchor>
  <cdr:relSizeAnchor xmlns:cdr="http://schemas.openxmlformats.org/drawingml/2006/chartDrawing">
    <cdr:from>
      <cdr:x>0.70522</cdr:x>
      <cdr:y>0.41783</cdr:y>
    </cdr:from>
    <cdr:to>
      <cdr:x>0.75138</cdr:x>
      <cdr:y>0.46371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483928" y="3469821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4450C72E-92E4-4BEA-A8FD-21EE45EB74D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n=2</a:t>
          </a:fld>
          <a:endParaRPr lang="en-US" sz="14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0.20772</cdr:x>
      <cdr:y>0.38096</cdr:y>
    </cdr:from>
    <cdr:to>
      <cdr:x>0.25388</cdr:x>
      <cdr:y>0.42684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04357" y="3163662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C1EA47D8-0F2C-4F4F-9A5C-3432B55D4530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n=1</a:t>
          </a:fld>
          <a:endParaRPr lang="en-US" sz="1400"/>
        </a:p>
      </cdr:txBody>
    </cdr:sp>
  </cdr:relSizeAnchor>
  <cdr:relSizeAnchor xmlns:cdr="http://schemas.openxmlformats.org/drawingml/2006/chartDrawing">
    <cdr:from>
      <cdr:x>0.26542</cdr:x>
      <cdr:y>0.20973</cdr:y>
    </cdr:from>
    <cdr:to>
      <cdr:x>0.31158</cdr:x>
      <cdr:y>0.2507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16679" y="1741713"/>
          <a:ext cx="489857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6E5F7CC-0EB3-4510-8A3C-EDC7B627E67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n=9</a:t>
          </a:fld>
          <a:endParaRPr lang="en-US" sz="1400"/>
        </a:p>
      </cdr:txBody>
    </cdr:sp>
  </cdr:relSizeAnchor>
  <cdr:relSizeAnchor xmlns:cdr="http://schemas.openxmlformats.org/drawingml/2006/chartDrawing">
    <cdr:from>
      <cdr:x>0.44365</cdr:x>
      <cdr:y>0.38014</cdr:y>
    </cdr:from>
    <cdr:to>
      <cdr:x>0.48981</cdr:x>
      <cdr:y>0.42602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8071" y="3156860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8F0C1FCD-CA34-4EC5-8BB9-68D9A3076408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n=7</a:t>
          </a:fld>
          <a:endParaRPr lang="en-US" sz="1400"/>
        </a:p>
      </cdr:txBody>
    </cdr:sp>
  </cdr:relSizeAnchor>
  <cdr:relSizeAnchor xmlns:cdr="http://schemas.openxmlformats.org/drawingml/2006/chartDrawing">
    <cdr:from>
      <cdr:x>0.48083</cdr:x>
      <cdr:y>0.28347</cdr:y>
    </cdr:from>
    <cdr:to>
      <cdr:x>0.52699</cdr:x>
      <cdr:y>0.32935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102678" y="2354036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827523F-BD02-47DD-BE87-948E4E9FC8C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n=7</a:t>
          </a:fld>
          <a:endParaRPr lang="en-US" sz="1400"/>
        </a:p>
      </cdr:txBody>
    </cdr:sp>
  </cdr:relSizeAnchor>
  <cdr:relSizeAnchor xmlns:cdr="http://schemas.openxmlformats.org/drawingml/2006/chartDrawing">
    <cdr:from>
      <cdr:x>0.57187</cdr:x>
      <cdr:y>0.60134</cdr:y>
    </cdr:from>
    <cdr:to>
      <cdr:x>0.61803</cdr:x>
      <cdr:y>0.64722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8786" y="4993822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80FD373-0769-41DA-BD15-BEF30A03CA42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n=2</a:t>
          </a:fld>
          <a:endParaRPr lang="en-US" sz="1400"/>
        </a:p>
      </cdr:txBody>
    </cdr:sp>
  </cdr:relSizeAnchor>
  <cdr:relSizeAnchor xmlns:cdr="http://schemas.openxmlformats.org/drawingml/2006/chartDrawing">
    <cdr:from>
      <cdr:x>0.62572</cdr:x>
      <cdr:y>0.20482</cdr:y>
    </cdr:from>
    <cdr:to>
      <cdr:x>0.67188</cdr:x>
      <cdr:y>0.2507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640285" y="1700895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574B50D-0C11-4953-AF3E-606F25260CC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n=9</a:t>
          </a:fld>
          <a:endParaRPr lang="en-US" sz="1400"/>
        </a:p>
      </cdr:txBody>
    </cdr:sp>
  </cdr:relSizeAnchor>
  <cdr:relSizeAnchor xmlns:cdr="http://schemas.openxmlformats.org/drawingml/2006/chartDrawing">
    <cdr:from>
      <cdr:x>0.85396</cdr:x>
      <cdr:y>0.10159</cdr:y>
    </cdr:from>
    <cdr:to>
      <cdr:x>0.90012</cdr:x>
      <cdr:y>0.14747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9062358" y="843643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C5637ABB-E88D-471A-98C4-A5607A5ABB9F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n=6</a:t>
          </a:fld>
          <a:endParaRPr lang="en-US" sz="1400"/>
        </a:p>
      </cdr:txBody>
    </cdr:sp>
  </cdr:relSizeAnchor>
  <cdr:relSizeAnchor xmlns:cdr="http://schemas.openxmlformats.org/drawingml/2006/chartDrawing">
    <cdr:from>
      <cdr:x>0.65778</cdr:x>
      <cdr:y>0.29494</cdr:y>
    </cdr:from>
    <cdr:to>
      <cdr:x>0.72061</cdr:x>
      <cdr:y>0.34082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980462" y="2449287"/>
          <a:ext cx="666751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755CCEAA-78B8-49AA-A370-D7DA3289E7F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n=15</a:t>
          </a:fld>
          <a:endParaRPr lang="en-US" sz="1400"/>
        </a:p>
      </cdr:txBody>
    </cdr:sp>
  </cdr:relSizeAnchor>
  <cdr:relSizeAnchor xmlns:cdr="http://schemas.openxmlformats.org/drawingml/2006/chartDrawing">
    <cdr:from>
      <cdr:x>0.70009</cdr:x>
      <cdr:y>0.41127</cdr:y>
    </cdr:from>
    <cdr:to>
      <cdr:x>0.74625</cdr:x>
      <cdr:y>0.45715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429499" y="3415393"/>
          <a:ext cx="48985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4450C72E-92E4-4BEA-A8FD-21EE45EB74D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n=2</a:t>
          </a:fld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3"/>
  <sheetViews>
    <sheetView zoomScale="70" zoomScaleNormal="70" workbookViewId="0">
      <selection activeCell="B3" sqref="B3:F13"/>
    </sheetView>
  </sheetViews>
  <sheetFormatPr defaultRowHeight="14.4"/>
  <cols>
    <col min="2" max="2" width="12.5546875" customWidth="1"/>
    <col min="3" max="3" width="4.6640625" customWidth="1"/>
    <col min="4" max="4" width="11.44140625" customWidth="1"/>
    <col min="5" max="5" width="12" customWidth="1"/>
    <col min="6" max="6" width="11.109375" customWidth="1"/>
  </cols>
  <sheetData>
    <row r="3" spans="2:6">
      <c r="B3" s="5" t="s">
        <v>19</v>
      </c>
      <c r="C3" s="5"/>
      <c r="D3" s="5"/>
      <c r="E3" s="5"/>
      <c r="F3" s="5"/>
    </row>
    <row r="4" spans="2:6" ht="28.8">
      <c r="D4" s="2" t="s">
        <v>9</v>
      </c>
      <c r="E4" s="2" t="s">
        <v>10</v>
      </c>
      <c r="F4" s="2" t="s">
        <v>11</v>
      </c>
    </row>
    <row r="5" spans="2:6">
      <c r="B5" t="s">
        <v>0</v>
      </c>
      <c r="D5">
        <v>600</v>
      </c>
      <c r="E5">
        <v>600</v>
      </c>
      <c r="F5">
        <v>600</v>
      </c>
    </row>
    <row r="6" spans="2:6">
      <c r="B6" t="s">
        <v>1</v>
      </c>
      <c r="D6">
        <v>616</v>
      </c>
      <c r="E6">
        <v>450</v>
      </c>
      <c r="F6">
        <v>800</v>
      </c>
    </row>
    <row r="7" spans="2:6">
      <c r="B7" t="s">
        <v>2</v>
      </c>
      <c r="D7">
        <v>553</v>
      </c>
      <c r="E7">
        <v>350</v>
      </c>
      <c r="F7">
        <v>750</v>
      </c>
    </row>
    <row r="8" spans="2:6">
      <c r="B8" t="s">
        <v>3</v>
      </c>
      <c r="D8">
        <v>590</v>
      </c>
      <c r="E8">
        <v>400</v>
      </c>
      <c r="F8">
        <v>650</v>
      </c>
    </row>
    <row r="9" spans="2:6">
      <c r="B9" t="s">
        <v>4</v>
      </c>
      <c r="D9">
        <v>590</v>
      </c>
      <c r="E9">
        <v>580</v>
      </c>
      <c r="F9">
        <v>600</v>
      </c>
    </row>
    <row r="10" spans="2:6">
      <c r="B10" t="s">
        <v>5</v>
      </c>
      <c r="D10">
        <v>775</v>
      </c>
      <c r="E10">
        <v>560</v>
      </c>
      <c r="F10">
        <v>865</v>
      </c>
    </row>
    <row r="11" spans="2:6">
      <c r="B11" t="s">
        <v>6</v>
      </c>
      <c r="D11">
        <v>735</v>
      </c>
      <c r="E11">
        <v>500</v>
      </c>
      <c r="F11">
        <v>926</v>
      </c>
    </row>
    <row r="12" spans="2:6">
      <c r="B12" t="s">
        <v>7</v>
      </c>
      <c r="D12">
        <v>990</v>
      </c>
      <c r="E12">
        <v>990</v>
      </c>
      <c r="F12">
        <v>990</v>
      </c>
    </row>
    <row r="13" spans="2:6">
      <c r="B13" t="s">
        <v>8</v>
      </c>
      <c r="D13">
        <v>1100</v>
      </c>
      <c r="E13">
        <v>700</v>
      </c>
      <c r="F13">
        <v>1616</v>
      </c>
    </row>
  </sheetData>
  <mergeCells count="1">
    <mergeCell ref="B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3"/>
  <sheetViews>
    <sheetView zoomScale="55" zoomScaleNormal="55" workbookViewId="0">
      <selection activeCell="B3" sqref="B3:F13"/>
    </sheetView>
  </sheetViews>
  <sheetFormatPr defaultRowHeight="14.4"/>
  <cols>
    <col min="2" max="2" width="12.5546875" customWidth="1"/>
    <col min="3" max="3" width="4.6640625" customWidth="1"/>
    <col min="4" max="4" width="11.44140625" customWidth="1"/>
    <col min="5" max="5" width="12" customWidth="1"/>
    <col min="6" max="6" width="11.109375" customWidth="1"/>
  </cols>
  <sheetData>
    <row r="3" spans="2:6">
      <c r="B3" s="5" t="s">
        <v>13</v>
      </c>
      <c r="C3" s="5"/>
      <c r="D3" s="5"/>
      <c r="E3" s="5"/>
      <c r="F3" s="5"/>
    </row>
    <row r="4" spans="2:6" ht="28.8">
      <c r="B4" s="2" t="s">
        <v>12</v>
      </c>
      <c r="C4" s="1"/>
      <c r="D4" s="2" t="s">
        <v>9</v>
      </c>
      <c r="E4" s="2" t="s">
        <v>10</v>
      </c>
      <c r="F4" s="2" t="s">
        <v>11</v>
      </c>
    </row>
    <row r="5" spans="2:6">
      <c r="B5" t="s">
        <v>0</v>
      </c>
      <c r="D5">
        <v>1000</v>
      </c>
      <c r="E5">
        <v>1000</v>
      </c>
      <c r="F5">
        <v>1000</v>
      </c>
    </row>
    <row r="6" spans="2:6">
      <c r="B6" t="s">
        <v>1</v>
      </c>
      <c r="D6">
        <v>923</v>
      </c>
      <c r="E6">
        <v>800</v>
      </c>
      <c r="F6">
        <v>1000</v>
      </c>
    </row>
    <row r="7" spans="2:6">
      <c r="B7" t="s">
        <v>2</v>
      </c>
      <c r="D7">
        <v>811</v>
      </c>
      <c r="E7">
        <v>700</v>
      </c>
      <c r="F7">
        <v>900</v>
      </c>
    </row>
    <row r="8" spans="2:6">
      <c r="B8" t="s">
        <v>3</v>
      </c>
      <c r="D8">
        <v>871</v>
      </c>
      <c r="E8">
        <v>700</v>
      </c>
      <c r="F8">
        <v>1000</v>
      </c>
    </row>
    <row r="9" spans="2:6">
      <c r="B9" t="s">
        <v>4</v>
      </c>
      <c r="D9">
        <v>740</v>
      </c>
      <c r="E9">
        <v>680</v>
      </c>
      <c r="F9">
        <v>800</v>
      </c>
    </row>
    <row r="10" spans="2:6">
      <c r="B10" t="s">
        <v>5</v>
      </c>
      <c r="D10">
        <v>854</v>
      </c>
      <c r="E10">
        <v>800</v>
      </c>
      <c r="F10">
        <v>865</v>
      </c>
    </row>
    <row r="11" spans="2:6">
      <c r="B11" t="s">
        <v>6</v>
      </c>
      <c r="D11">
        <v>923</v>
      </c>
      <c r="E11">
        <v>800</v>
      </c>
      <c r="F11">
        <v>1026</v>
      </c>
    </row>
    <row r="12" spans="2:6">
      <c r="B12" t="s">
        <v>7</v>
      </c>
      <c r="D12">
        <v>895</v>
      </c>
      <c r="E12">
        <v>800</v>
      </c>
      <c r="F12">
        <v>990</v>
      </c>
    </row>
    <row r="13" spans="2:6">
      <c r="B13" t="s">
        <v>8</v>
      </c>
      <c r="D13">
        <v>1211</v>
      </c>
      <c r="E13">
        <v>950</v>
      </c>
      <c r="F13">
        <v>1616</v>
      </c>
    </row>
  </sheetData>
  <mergeCells count="1">
    <mergeCell ref="B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3"/>
  <sheetViews>
    <sheetView workbookViewId="0">
      <selection activeCell="B3" sqref="B3:F13"/>
    </sheetView>
  </sheetViews>
  <sheetFormatPr defaultRowHeight="14.4"/>
  <cols>
    <col min="2" max="2" width="12.5546875" customWidth="1"/>
    <col min="3" max="3" width="4.6640625" customWidth="1"/>
    <col min="4" max="4" width="11.44140625" customWidth="1"/>
    <col min="5" max="5" width="12" customWidth="1"/>
    <col min="6" max="6" width="11.109375" customWidth="1"/>
  </cols>
  <sheetData>
    <row r="3" spans="2:6">
      <c r="B3" s="5" t="s">
        <v>18</v>
      </c>
      <c r="C3" s="5"/>
      <c r="D3" s="5"/>
      <c r="E3" s="5"/>
      <c r="F3" s="5"/>
    </row>
    <row r="4" spans="2:6" ht="28.8">
      <c r="D4" s="2" t="s">
        <v>9</v>
      </c>
      <c r="E4" s="2" t="s">
        <v>10</v>
      </c>
      <c r="F4" s="2" t="s">
        <v>11</v>
      </c>
    </row>
    <row r="5" spans="2:6">
      <c r="B5" t="s">
        <v>0</v>
      </c>
      <c r="D5">
        <v>1500</v>
      </c>
      <c r="E5">
        <v>1500</v>
      </c>
      <c r="F5">
        <v>1500</v>
      </c>
    </row>
    <row r="6" spans="2:6">
      <c r="B6" t="s">
        <v>1</v>
      </c>
      <c r="D6">
        <v>1224</v>
      </c>
      <c r="E6">
        <v>705</v>
      </c>
      <c r="F6">
        <v>2000</v>
      </c>
    </row>
    <row r="7" spans="2:6">
      <c r="B7" t="s">
        <v>2</v>
      </c>
      <c r="D7">
        <v>1248</v>
      </c>
      <c r="E7">
        <v>925</v>
      </c>
      <c r="F7">
        <v>1500</v>
      </c>
    </row>
    <row r="8" spans="2:6">
      <c r="B8" t="s">
        <v>3</v>
      </c>
      <c r="D8">
        <v>1438</v>
      </c>
      <c r="E8">
        <v>1140</v>
      </c>
      <c r="F8">
        <v>1750</v>
      </c>
    </row>
    <row r="9" spans="2:6">
      <c r="B9" t="s">
        <v>4</v>
      </c>
      <c r="D9">
        <v>983</v>
      </c>
      <c r="E9">
        <v>983</v>
      </c>
      <c r="F9">
        <v>983</v>
      </c>
    </row>
    <row r="10" spans="2:6">
      <c r="B10" t="s">
        <v>5</v>
      </c>
      <c r="D10">
        <v>1364</v>
      </c>
      <c r="E10">
        <v>860</v>
      </c>
      <c r="F10">
        <v>2000</v>
      </c>
    </row>
    <row r="11" spans="2:6">
      <c r="B11" t="s">
        <v>6</v>
      </c>
      <c r="D11">
        <v>1223</v>
      </c>
      <c r="E11">
        <v>807</v>
      </c>
      <c r="F11">
        <v>1721</v>
      </c>
    </row>
    <row r="12" spans="2:6">
      <c r="B12" t="s">
        <v>7</v>
      </c>
      <c r="D12">
        <v>1345</v>
      </c>
      <c r="E12">
        <v>1300</v>
      </c>
      <c r="F12">
        <v>1389</v>
      </c>
    </row>
    <row r="13" spans="2:6">
      <c r="B13" t="s">
        <v>8</v>
      </c>
      <c r="D13">
        <v>1721</v>
      </c>
      <c r="E13">
        <v>1200</v>
      </c>
      <c r="F13">
        <v>2290</v>
      </c>
    </row>
  </sheetData>
  <mergeCells count="1">
    <mergeCell ref="B3:F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8"/>
  <sheetViews>
    <sheetView zoomScale="85" zoomScaleNormal="85" workbookViewId="0">
      <selection activeCell="F36" sqref="F36"/>
    </sheetView>
  </sheetViews>
  <sheetFormatPr defaultRowHeight="14.4"/>
  <cols>
    <col min="2" max="2" width="12.5546875" customWidth="1"/>
    <col min="3" max="3" width="4.6640625" customWidth="1"/>
    <col min="4" max="4" width="11.44140625" customWidth="1"/>
    <col min="5" max="5" width="12" customWidth="1"/>
    <col min="6" max="6" width="11.109375" customWidth="1"/>
  </cols>
  <sheetData>
    <row r="3" spans="1:6">
      <c r="A3" s="4" t="s">
        <v>17</v>
      </c>
      <c r="B3" s="4"/>
      <c r="C3" s="4"/>
      <c r="D3" s="4"/>
      <c r="E3" s="4"/>
      <c r="F3" s="4"/>
    </row>
    <row r="5" spans="1:6" ht="28.8">
      <c r="D5" s="2" t="s">
        <v>14</v>
      </c>
      <c r="E5" s="2" t="s">
        <v>15</v>
      </c>
      <c r="F5" s="2" t="s">
        <v>16</v>
      </c>
    </row>
    <row r="6" spans="1:6">
      <c r="B6" t="s">
        <v>0</v>
      </c>
      <c r="D6">
        <v>600</v>
      </c>
      <c r="E6">
        <v>1000</v>
      </c>
      <c r="F6">
        <v>1500</v>
      </c>
    </row>
    <row r="7" spans="1:6">
      <c r="B7" t="s">
        <v>1</v>
      </c>
      <c r="D7">
        <v>616</v>
      </c>
      <c r="E7">
        <v>923</v>
      </c>
      <c r="F7">
        <v>1224</v>
      </c>
    </row>
    <row r="8" spans="1:6">
      <c r="B8" t="s">
        <v>2</v>
      </c>
      <c r="D8">
        <v>553</v>
      </c>
      <c r="E8">
        <v>811</v>
      </c>
      <c r="F8">
        <v>1248</v>
      </c>
    </row>
    <row r="9" spans="1:6">
      <c r="B9" t="s">
        <v>3</v>
      </c>
      <c r="D9">
        <v>590</v>
      </c>
      <c r="E9">
        <v>871</v>
      </c>
      <c r="F9">
        <v>1478</v>
      </c>
    </row>
    <row r="10" spans="1:6">
      <c r="B10" t="s">
        <v>4</v>
      </c>
      <c r="D10">
        <v>590</v>
      </c>
      <c r="E10">
        <v>740</v>
      </c>
      <c r="F10">
        <v>983</v>
      </c>
    </row>
    <row r="11" spans="1:6">
      <c r="B11" t="s">
        <v>5</v>
      </c>
      <c r="D11">
        <v>775</v>
      </c>
      <c r="E11">
        <v>854</v>
      </c>
      <c r="F11">
        <v>1364</v>
      </c>
    </row>
    <row r="12" spans="1:6">
      <c r="B12" t="s">
        <v>6</v>
      </c>
      <c r="D12">
        <v>735</v>
      </c>
      <c r="E12">
        <v>923</v>
      </c>
      <c r="F12">
        <v>1223</v>
      </c>
    </row>
    <row r="13" spans="1:6">
      <c r="B13" t="s">
        <v>7</v>
      </c>
      <c r="D13">
        <v>990</v>
      </c>
      <c r="E13">
        <v>895</v>
      </c>
      <c r="F13">
        <v>1345</v>
      </c>
    </row>
    <row r="14" spans="1:6">
      <c r="B14" t="s">
        <v>8</v>
      </c>
      <c r="D14">
        <v>1100</v>
      </c>
      <c r="E14">
        <v>1211</v>
      </c>
      <c r="F14">
        <v>1721</v>
      </c>
    </row>
    <row r="47" spans="9:9">
      <c r="I47" t="s">
        <v>20</v>
      </c>
    </row>
    <row r="48" spans="9:9">
      <c r="I48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topLeftCell="K17" zoomScale="25" zoomScaleNormal="25" zoomScaleSheetLayoutView="25" workbookViewId="0">
      <selection activeCell="BA101" sqref="BA101:BS145"/>
    </sheetView>
  </sheetViews>
  <sheetFormatPr defaultRowHeight="14.4"/>
  <cols>
    <col min="2" max="2" width="12.5546875" customWidth="1"/>
    <col min="3" max="3" width="8" customWidth="1"/>
    <col min="4" max="4" width="11.44140625" customWidth="1"/>
    <col min="5" max="5" width="12" customWidth="1"/>
    <col min="6" max="6" width="11.109375" customWidth="1"/>
    <col min="29" max="30" width="7.109375" customWidth="1"/>
    <col min="31" max="31" width="14.21875" customWidth="1"/>
  </cols>
  <sheetData>
    <row r="1" spans="1:9" ht="108" customHeight="1"/>
    <row r="3" spans="1:9">
      <c r="A3" s="4" t="s">
        <v>17</v>
      </c>
      <c r="B3" s="4"/>
      <c r="C3" s="4"/>
      <c r="D3" s="4"/>
      <c r="E3" s="4"/>
      <c r="F3" s="4"/>
    </row>
    <row r="5" spans="1:9" ht="39.75" customHeight="1">
      <c r="A5" t="s">
        <v>41</v>
      </c>
      <c r="D5" s="2" t="s">
        <v>31</v>
      </c>
      <c r="E5" s="2" t="s">
        <v>32</v>
      </c>
      <c r="F5" s="2" t="s">
        <v>33</v>
      </c>
      <c r="I5" s="2" t="s">
        <v>34</v>
      </c>
    </row>
    <row r="6" spans="1:9">
      <c r="A6">
        <v>216</v>
      </c>
      <c r="B6" t="s">
        <v>22</v>
      </c>
      <c r="D6">
        <v>600</v>
      </c>
      <c r="E6">
        <v>1000</v>
      </c>
      <c r="F6">
        <v>1500</v>
      </c>
      <c r="I6" t="s">
        <v>35</v>
      </c>
    </row>
    <row r="7" spans="1:9">
      <c r="A7">
        <f>AVERAGE(291,305)</f>
        <v>298</v>
      </c>
      <c r="B7" t="s">
        <v>23</v>
      </c>
      <c r="D7">
        <v>616</v>
      </c>
      <c r="E7">
        <v>923</v>
      </c>
      <c r="F7">
        <v>1224</v>
      </c>
      <c r="I7" t="s">
        <v>36</v>
      </c>
    </row>
    <row r="8" spans="1:9">
      <c r="A8">
        <f>AVERAGE(575,616)</f>
        <v>595.5</v>
      </c>
      <c r="B8" t="s">
        <v>24</v>
      </c>
      <c r="D8">
        <v>553</v>
      </c>
      <c r="E8">
        <v>811</v>
      </c>
      <c r="F8">
        <v>1248</v>
      </c>
      <c r="I8" t="s">
        <v>37</v>
      </c>
    </row>
    <row r="9" spans="1:9">
      <c r="A9">
        <f>AVERAGE(634,648)</f>
        <v>641</v>
      </c>
      <c r="B9" t="s">
        <v>25</v>
      </c>
      <c r="D9">
        <v>590</v>
      </c>
      <c r="E9">
        <v>871</v>
      </c>
      <c r="F9">
        <v>1478</v>
      </c>
      <c r="I9" t="s">
        <v>37</v>
      </c>
    </row>
    <row r="10" spans="1:9">
      <c r="A10">
        <f>AVERAGE(783,798)</f>
        <v>790.5</v>
      </c>
      <c r="B10" t="s">
        <v>26</v>
      </c>
      <c r="D10">
        <v>590</v>
      </c>
      <c r="E10">
        <v>740</v>
      </c>
      <c r="F10">
        <v>983</v>
      </c>
      <c r="I10" t="s">
        <v>38</v>
      </c>
    </row>
    <row r="11" spans="1:9">
      <c r="A11">
        <f>AVERAGE(860,888)</f>
        <v>874</v>
      </c>
      <c r="B11" t="s">
        <v>27</v>
      </c>
      <c r="D11">
        <v>775</v>
      </c>
      <c r="E11">
        <v>854</v>
      </c>
      <c r="F11">
        <v>1364</v>
      </c>
      <c r="I11" t="s">
        <v>36</v>
      </c>
    </row>
    <row r="12" spans="1:9">
      <c r="A12">
        <f>AVERAGE(907,945)</f>
        <v>926</v>
      </c>
      <c r="B12" t="s">
        <v>28</v>
      </c>
      <c r="D12">
        <v>735</v>
      </c>
      <c r="E12">
        <v>923</v>
      </c>
      <c r="F12">
        <v>1223</v>
      </c>
      <c r="I12" t="s">
        <v>39</v>
      </c>
    </row>
    <row r="13" spans="1:9">
      <c r="A13">
        <f>AVERAGE(989,994)</f>
        <v>991.5</v>
      </c>
      <c r="B13" t="s">
        <v>29</v>
      </c>
      <c r="D13">
        <v>990</v>
      </c>
      <c r="E13">
        <v>895</v>
      </c>
      <c r="F13">
        <v>1345</v>
      </c>
      <c r="I13" t="s">
        <v>38</v>
      </c>
    </row>
    <row r="14" spans="1:9">
      <c r="A14">
        <f>AVERAGE(1044,1416)</f>
        <v>1230</v>
      </c>
      <c r="B14" t="s">
        <v>30</v>
      </c>
      <c r="D14">
        <v>1100</v>
      </c>
      <c r="E14">
        <v>1211</v>
      </c>
      <c r="F14">
        <v>1721</v>
      </c>
      <c r="I14" t="s">
        <v>40</v>
      </c>
    </row>
    <row r="18" spans="1:8">
      <c r="A18" s="5" t="s">
        <v>19</v>
      </c>
      <c r="B18" s="5"/>
      <c r="C18" s="5"/>
      <c r="D18" s="5"/>
      <c r="E18" s="5"/>
    </row>
    <row r="19" spans="1:8" ht="43.2">
      <c r="C19" s="2" t="s">
        <v>9</v>
      </c>
      <c r="D19" s="2" t="s">
        <v>10</v>
      </c>
      <c r="E19" s="2" t="s">
        <v>11</v>
      </c>
      <c r="G19" s="2" t="s">
        <v>10</v>
      </c>
      <c r="H19" s="2" t="s">
        <v>11</v>
      </c>
    </row>
    <row r="20" spans="1:8">
      <c r="A20" t="s">
        <v>0</v>
      </c>
      <c r="C20">
        <v>600</v>
      </c>
      <c r="D20">
        <v>600</v>
      </c>
      <c r="E20">
        <v>600</v>
      </c>
      <c r="G20">
        <f>C20-D20</f>
        <v>0</v>
      </c>
      <c r="H20">
        <f>E20-C20</f>
        <v>0</v>
      </c>
    </row>
    <row r="21" spans="1:8">
      <c r="A21" t="s">
        <v>1</v>
      </c>
      <c r="C21">
        <v>616</v>
      </c>
      <c r="D21">
        <v>450</v>
      </c>
      <c r="E21">
        <v>800</v>
      </c>
      <c r="G21">
        <f t="shared" ref="G21:G28" si="0">C21-D21</f>
        <v>166</v>
      </c>
      <c r="H21">
        <f t="shared" ref="H21:H28" si="1">E21-C21</f>
        <v>184</v>
      </c>
    </row>
    <row r="22" spans="1:8">
      <c r="A22" t="s">
        <v>2</v>
      </c>
      <c r="C22">
        <v>553</v>
      </c>
      <c r="D22">
        <v>350</v>
      </c>
      <c r="E22">
        <v>750</v>
      </c>
      <c r="G22">
        <f t="shared" si="0"/>
        <v>203</v>
      </c>
      <c r="H22">
        <f t="shared" si="1"/>
        <v>197</v>
      </c>
    </row>
    <row r="23" spans="1:8">
      <c r="A23" t="s">
        <v>3</v>
      </c>
      <c r="C23">
        <v>590</v>
      </c>
      <c r="D23">
        <v>400</v>
      </c>
      <c r="E23">
        <v>650</v>
      </c>
      <c r="G23">
        <f t="shared" si="0"/>
        <v>190</v>
      </c>
      <c r="H23">
        <f t="shared" si="1"/>
        <v>60</v>
      </c>
    </row>
    <row r="24" spans="1:8">
      <c r="A24" t="s">
        <v>4</v>
      </c>
      <c r="C24">
        <v>590</v>
      </c>
      <c r="D24">
        <v>580</v>
      </c>
      <c r="E24">
        <v>600</v>
      </c>
      <c r="G24">
        <f t="shared" si="0"/>
        <v>10</v>
      </c>
      <c r="H24">
        <f t="shared" si="1"/>
        <v>10</v>
      </c>
    </row>
    <row r="25" spans="1:8">
      <c r="A25" t="s">
        <v>5</v>
      </c>
      <c r="C25">
        <v>775</v>
      </c>
      <c r="D25">
        <v>560</v>
      </c>
      <c r="E25">
        <v>865</v>
      </c>
      <c r="G25">
        <f t="shared" si="0"/>
        <v>215</v>
      </c>
      <c r="H25">
        <f t="shared" si="1"/>
        <v>90</v>
      </c>
    </row>
    <row r="26" spans="1:8">
      <c r="A26" t="s">
        <v>6</v>
      </c>
      <c r="C26">
        <v>735</v>
      </c>
      <c r="D26">
        <v>500</v>
      </c>
      <c r="E26">
        <v>926</v>
      </c>
      <c r="G26">
        <f t="shared" si="0"/>
        <v>235</v>
      </c>
      <c r="H26">
        <f t="shared" si="1"/>
        <v>191</v>
      </c>
    </row>
    <row r="27" spans="1:8">
      <c r="A27" t="s">
        <v>7</v>
      </c>
      <c r="C27">
        <v>990</v>
      </c>
      <c r="D27">
        <v>990</v>
      </c>
      <c r="E27">
        <v>990</v>
      </c>
      <c r="G27">
        <f t="shared" si="0"/>
        <v>0</v>
      </c>
      <c r="H27">
        <f t="shared" si="1"/>
        <v>0</v>
      </c>
    </row>
    <row r="28" spans="1:8">
      <c r="A28" t="s">
        <v>8</v>
      </c>
      <c r="C28">
        <v>1100</v>
      </c>
      <c r="D28">
        <v>700</v>
      </c>
      <c r="E28">
        <v>1616</v>
      </c>
      <c r="G28">
        <f t="shared" si="0"/>
        <v>400</v>
      </c>
      <c r="H28">
        <f t="shared" si="1"/>
        <v>516</v>
      </c>
    </row>
    <row r="30" spans="1:8">
      <c r="A30" s="5" t="s">
        <v>13</v>
      </c>
      <c r="B30" s="5"/>
      <c r="C30" s="5"/>
      <c r="D30" s="5"/>
      <c r="E30" s="5"/>
    </row>
    <row r="31" spans="1:8" ht="43.2">
      <c r="A31" s="2" t="s">
        <v>12</v>
      </c>
      <c r="B31" s="3"/>
      <c r="C31" s="2" t="s">
        <v>9</v>
      </c>
      <c r="D31" s="2" t="s">
        <v>10</v>
      </c>
      <c r="E31" s="2" t="s">
        <v>11</v>
      </c>
      <c r="G31" s="2" t="s">
        <v>10</v>
      </c>
      <c r="H31" s="2" t="s">
        <v>11</v>
      </c>
    </row>
    <row r="32" spans="1:8">
      <c r="A32" t="s">
        <v>0</v>
      </c>
      <c r="C32">
        <v>1000</v>
      </c>
      <c r="D32">
        <v>1000</v>
      </c>
      <c r="E32">
        <v>1000</v>
      </c>
      <c r="G32">
        <f>C32-D32</f>
        <v>0</v>
      </c>
      <c r="H32">
        <f>E32-C32</f>
        <v>0</v>
      </c>
    </row>
    <row r="33" spans="1:8">
      <c r="A33" t="s">
        <v>1</v>
      </c>
      <c r="C33">
        <v>923</v>
      </c>
      <c r="D33">
        <v>800</v>
      </c>
      <c r="E33">
        <v>1000</v>
      </c>
      <c r="G33">
        <f t="shared" ref="G33:G40" si="2">C33-D33</f>
        <v>123</v>
      </c>
      <c r="H33">
        <f t="shared" ref="H33:H40" si="3">E33-C33</f>
        <v>77</v>
      </c>
    </row>
    <row r="34" spans="1:8">
      <c r="A34" t="s">
        <v>2</v>
      </c>
      <c r="C34">
        <v>811</v>
      </c>
      <c r="D34">
        <v>700</v>
      </c>
      <c r="E34">
        <v>900</v>
      </c>
      <c r="G34">
        <f t="shared" si="2"/>
        <v>111</v>
      </c>
      <c r="H34">
        <f t="shared" si="3"/>
        <v>89</v>
      </c>
    </row>
    <row r="35" spans="1:8">
      <c r="A35" t="s">
        <v>3</v>
      </c>
      <c r="C35">
        <v>871</v>
      </c>
      <c r="D35">
        <v>700</v>
      </c>
      <c r="E35">
        <v>1000</v>
      </c>
      <c r="G35">
        <f t="shared" si="2"/>
        <v>171</v>
      </c>
      <c r="H35">
        <f t="shared" si="3"/>
        <v>129</v>
      </c>
    </row>
    <row r="36" spans="1:8">
      <c r="A36" t="s">
        <v>4</v>
      </c>
      <c r="C36">
        <v>740</v>
      </c>
      <c r="D36">
        <v>680</v>
      </c>
      <c r="E36">
        <v>800</v>
      </c>
      <c r="G36">
        <f t="shared" si="2"/>
        <v>60</v>
      </c>
      <c r="H36">
        <f t="shared" si="3"/>
        <v>60</v>
      </c>
    </row>
    <row r="37" spans="1:8">
      <c r="A37" t="s">
        <v>5</v>
      </c>
      <c r="C37">
        <v>854</v>
      </c>
      <c r="D37">
        <v>800</v>
      </c>
      <c r="E37">
        <v>865</v>
      </c>
      <c r="G37">
        <f t="shared" si="2"/>
        <v>54</v>
      </c>
      <c r="H37">
        <f t="shared" si="3"/>
        <v>11</v>
      </c>
    </row>
    <row r="38" spans="1:8">
      <c r="A38" t="s">
        <v>6</v>
      </c>
      <c r="C38">
        <v>923</v>
      </c>
      <c r="D38">
        <v>800</v>
      </c>
      <c r="E38">
        <v>1026</v>
      </c>
      <c r="G38">
        <f t="shared" si="2"/>
        <v>123</v>
      </c>
      <c r="H38">
        <f t="shared" si="3"/>
        <v>103</v>
      </c>
    </row>
    <row r="39" spans="1:8">
      <c r="A39" t="s">
        <v>7</v>
      </c>
      <c r="C39">
        <v>895</v>
      </c>
      <c r="D39">
        <v>800</v>
      </c>
      <c r="E39">
        <v>990</v>
      </c>
      <c r="G39">
        <f t="shared" si="2"/>
        <v>95</v>
      </c>
      <c r="H39">
        <f t="shared" si="3"/>
        <v>95</v>
      </c>
    </row>
    <row r="40" spans="1:8">
      <c r="A40" t="s">
        <v>8</v>
      </c>
      <c r="C40">
        <v>1211</v>
      </c>
      <c r="D40">
        <v>950</v>
      </c>
      <c r="E40">
        <v>1616</v>
      </c>
      <c r="G40">
        <f t="shared" si="2"/>
        <v>261</v>
      </c>
      <c r="H40">
        <f t="shared" si="3"/>
        <v>405</v>
      </c>
    </row>
    <row r="42" spans="1:8">
      <c r="A42" s="5" t="s">
        <v>18</v>
      </c>
      <c r="B42" s="5"/>
      <c r="C42" s="5"/>
      <c r="D42" s="5"/>
      <c r="E42" s="5"/>
    </row>
    <row r="43" spans="1:8" ht="43.2">
      <c r="C43" s="2" t="s">
        <v>9</v>
      </c>
      <c r="D43" s="2" t="s">
        <v>10</v>
      </c>
      <c r="E43" s="2" t="s">
        <v>11</v>
      </c>
      <c r="G43" s="2" t="s">
        <v>10</v>
      </c>
      <c r="H43" s="2" t="s">
        <v>11</v>
      </c>
    </row>
    <row r="44" spans="1:8">
      <c r="A44" t="s">
        <v>0</v>
      </c>
      <c r="C44">
        <v>1500</v>
      </c>
      <c r="D44">
        <v>1500</v>
      </c>
      <c r="E44">
        <v>1500</v>
      </c>
      <c r="G44">
        <f>C44-D44</f>
        <v>0</v>
      </c>
      <c r="H44">
        <f>E44-C44</f>
        <v>0</v>
      </c>
    </row>
    <row r="45" spans="1:8">
      <c r="A45" t="s">
        <v>1</v>
      </c>
      <c r="C45">
        <v>1224</v>
      </c>
      <c r="D45">
        <v>705</v>
      </c>
      <c r="E45">
        <v>2000</v>
      </c>
      <c r="G45">
        <f t="shared" ref="G45:G52" si="4">C45-D45</f>
        <v>519</v>
      </c>
      <c r="H45">
        <f t="shared" ref="H45:H52" si="5">E45-C45</f>
        <v>776</v>
      </c>
    </row>
    <row r="46" spans="1:8">
      <c r="A46" t="s">
        <v>2</v>
      </c>
      <c r="C46">
        <v>1248</v>
      </c>
      <c r="D46">
        <v>925</v>
      </c>
      <c r="E46">
        <v>1500</v>
      </c>
      <c r="G46">
        <f t="shared" si="4"/>
        <v>323</v>
      </c>
      <c r="H46">
        <f t="shared" si="5"/>
        <v>252</v>
      </c>
    </row>
    <row r="47" spans="1:8">
      <c r="A47" t="s">
        <v>3</v>
      </c>
      <c r="C47">
        <v>1438</v>
      </c>
      <c r="D47">
        <v>1140</v>
      </c>
      <c r="E47">
        <v>1750</v>
      </c>
      <c r="G47">
        <f t="shared" si="4"/>
        <v>298</v>
      </c>
      <c r="H47">
        <f t="shared" si="5"/>
        <v>312</v>
      </c>
    </row>
    <row r="48" spans="1:8">
      <c r="A48" t="s">
        <v>4</v>
      </c>
      <c r="C48">
        <v>983</v>
      </c>
      <c r="D48">
        <v>983</v>
      </c>
      <c r="E48">
        <v>983</v>
      </c>
      <c r="G48">
        <f t="shared" si="4"/>
        <v>0</v>
      </c>
      <c r="H48">
        <f t="shared" si="5"/>
        <v>0</v>
      </c>
    </row>
    <row r="49" spans="1:8">
      <c r="A49" t="s">
        <v>5</v>
      </c>
      <c r="C49">
        <v>1364</v>
      </c>
      <c r="D49">
        <v>860</v>
      </c>
      <c r="E49">
        <v>2000</v>
      </c>
      <c r="G49">
        <f t="shared" si="4"/>
        <v>504</v>
      </c>
      <c r="H49">
        <f t="shared" si="5"/>
        <v>636</v>
      </c>
    </row>
    <row r="50" spans="1:8">
      <c r="A50" t="s">
        <v>6</v>
      </c>
      <c r="C50">
        <v>1223</v>
      </c>
      <c r="D50">
        <v>807</v>
      </c>
      <c r="E50">
        <v>1721</v>
      </c>
      <c r="G50">
        <f t="shared" si="4"/>
        <v>416</v>
      </c>
      <c r="H50">
        <f t="shared" si="5"/>
        <v>498</v>
      </c>
    </row>
    <row r="51" spans="1:8">
      <c r="A51" t="s">
        <v>7</v>
      </c>
      <c r="C51">
        <v>1345</v>
      </c>
      <c r="D51">
        <v>1300</v>
      </c>
      <c r="E51">
        <v>1389</v>
      </c>
      <c r="G51">
        <f t="shared" si="4"/>
        <v>45</v>
      </c>
      <c r="H51">
        <f t="shared" si="5"/>
        <v>44</v>
      </c>
    </row>
    <row r="52" spans="1:8">
      <c r="A52" t="s">
        <v>8</v>
      </c>
      <c r="C52">
        <v>1721</v>
      </c>
      <c r="D52">
        <v>1200</v>
      </c>
      <c r="E52">
        <v>2290</v>
      </c>
      <c r="G52">
        <f t="shared" si="4"/>
        <v>521</v>
      </c>
      <c r="H52">
        <f t="shared" si="5"/>
        <v>569</v>
      </c>
    </row>
  </sheetData>
  <mergeCells count="3">
    <mergeCell ref="A18:E18"/>
    <mergeCell ref="A30:E30"/>
    <mergeCell ref="A42:E42"/>
  </mergeCells>
  <printOptions horizontalCentered="1"/>
  <pageMargins left="0.7" right="0.7" top="0.75" bottom="0.75" header="0.3" footer="0.3"/>
  <pageSetup scale="65" orientation="landscape" r:id="rId1"/>
  <colBreaks count="3" manualBreakCount="3">
    <brk id="30" max="40" man="1"/>
    <brk id="49" max="40" man="1"/>
    <brk id="67" max="4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Min</vt:lpstr>
      <vt:lpstr>Opt</vt:lpstr>
      <vt:lpstr>Max</vt:lpstr>
      <vt:lpstr>Mim Opt Max Combo</vt:lpstr>
      <vt:lpstr>Range Graph</vt:lpstr>
      <vt:lpstr>Sheet3</vt:lpstr>
      <vt:lpstr>'Range Graph'!Print_Area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martinez</dc:creator>
  <cp:lastModifiedBy>Author</cp:lastModifiedBy>
  <cp:lastPrinted>2011-08-15T22:19:26Z</cp:lastPrinted>
  <dcterms:created xsi:type="dcterms:W3CDTF">2011-08-15T17:37:19Z</dcterms:created>
  <dcterms:modified xsi:type="dcterms:W3CDTF">2011-08-16T00:15:52Z</dcterms:modified>
</cp:coreProperties>
</file>